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Картотека" sheetId="1" r:id="rId1"/>
    <sheet name="Анализ" sheetId="2" r:id="rId2"/>
  </sheets>
  <externalReferences>
    <externalReference r:id="rId5"/>
    <externalReference r:id="rId6"/>
    <externalReference r:id="rId7"/>
  </externalReferences>
  <definedNames>
    <definedName name="А39">'[2]Руковод.'!$A$1</definedName>
    <definedName name="воспитатель">'Картотека'!$AO$38:$AO$39</definedName>
    <definedName name="год_присвоения_категории">'Картотека'!$X$15:$X$65</definedName>
    <definedName name="год_прохождения_курсов_ПК">'Картотека'!$AE$15:$AE$70</definedName>
    <definedName name="год_рождения">'Картотека'!$AA$15:$AA$135</definedName>
    <definedName name="должность" localSheetId="0">'Картотека'!$AL$15:$AL$26</definedName>
    <definedName name="должность">'[1]Картотека'!$S$9:$S$16</definedName>
    <definedName name="естествознание">'Картотека'!$AV$15:$AV$22</definedName>
    <definedName name="_xlnm.Print_Titles" localSheetId="0">'Картотека'!$12:$14</definedName>
    <definedName name="иностранные_языки">'Картотека'!$AY$15:$AY$19</definedName>
    <definedName name="информатика">'Картотека'!$BA$15:$BA$18</definedName>
    <definedName name="искусство">'Картотека'!$BB$15:$BB$18</definedName>
    <definedName name="категория">'Картотека'!$V$15:$V$18</definedName>
    <definedName name="категория_работника">'Картотека'!$AN$37:$AP$37</definedName>
    <definedName name="квалификация">'[1]Картотека'!$W$9:$W$11</definedName>
    <definedName name="кол_во_часов">'Картотека'!$AI$15:$AI$17</definedName>
    <definedName name="курсы">'[1]Картотека'!$Y$9:$Y$109</definedName>
    <definedName name="математика">'Картотека'!$AZ$15:$AZ$17</definedName>
    <definedName name="награды">'[1]Картотека'!$Z$9:$Z$21</definedName>
    <definedName name="начальная_школа">'Картотека'!$AU$15:$AU$16</definedName>
    <definedName name="ОБЖ">'Картотека'!$BE$15:$BE$16</definedName>
    <definedName name="_xlnm.Print_Area" localSheetId="0">'Картотека'!$A$1:$N$264</definedName>
    <definedName name="образование" localSheetId="0">'Картотека'!$T$15:$T$18</definedName>
    <definedName name="образование">'[1]Картотека'!$V$9:$V$12</definedName>
    <definedName name="образовательная_область">'Картотека'!$AU$14:$BF$14</definedName>
    <definedName name="обществознание">'Картотека'!$AW$15:$AW$20</definedName>
    <definedName name="педагог_специалист">'Картотека'!$AP$38:$AP$45</definedName>
    <definedName name="педагогический_стаж">'Картотека'!$AC$15:$AC$115</definedName>
    <definedName name="пол" localSheetId="0">'Картотека'!$R$15:$R$16</definedName>
    <definedName name="пол">'[1]Картотека'!$T$9:$T$10</definedName>
    <definedName name="поощрения">'Картотека'!$AN$15:$AN$31</definedName>
    <definedName name="рождение">'[1]Картотека'!$U$9:$U$109</definedName>
    <definedName name="руководитель">'Картотека'!$AN$38:$AN$39</definedName>
    <definedName name="стаж">'[1]Картотека'!$X$9:$X$109</definedName>
    <definedName name="тематика_курсов">'Картотека'!$AG$15:$AG$17</definedName>
    <definedName name="технология">'Картотека'!$BC$15:$BC$18</definedName>
    <definedName name="ученая_степень">'Картотека'!$AP$15:$AP$17</definedName>
    <definedName name="физическое_воспитание">'Картотека'!$BD$15:$BD$18</definedName>
    <definedName name="филология">'Картотека'!$AX$15:$AX$17</definedName>
    <definedName name="Школа">'[3]Руковод.'!$A$1</definedName>
    <definedName name="экономика">'Картотека'!$BF$15:$BF$16</definedName>
  </definedNames>
  <calcPr fullCalcOnLoad="1"/>
</workbook>
</file>

<file path=xl/comments1.xml><?xml version="1.0" encoding="utf-8"?>
<comments xmlns="http://schemas.openxmlformats.org/spreadsheetml/2006/main">
  <authors>
    <author>diana</author>
    <author>Д Л. Рожецкина</author>
  </authors>
  <commentList>
    <comment ref="H15" authorId="0">
      <text>
        <r>
          <rPr>
            <sz val="9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I15" authorId="0">
      <text>
        <r>
          <rPr>
            <sz val="9"/>
            <rFont val="Tahoma"/>
            <family val="2"/>
          </rPr>
          <t>Общий пед.стаж округляется до целого в меньшую сторону.
Н-р, 3 года 10 месяцев =3</t>
        </r>
      </text>
    </comment>
    <comment ref="F15" authorId="1">
      <text>
        <r>
          <rPr>
            <sz val="8"/>
            <rFont val="Tahoma"/>
            <family val="2"/>
          </rPr>
          <t>Параметр ДОЛЖНОСТЬ можно ввести только после ввода параметра КАТЕГОРИЯ РАБОТНИКА</t>
        </r>
      </text>
    </comment>
    <comment ref="C15" authorId="1">
      <text>
        <r>
          <rPr>
            <b/>
            <sz val="8"/>
            <rFont val="Tahoma"/>
            <family val="2"/>
          </rPr>
          <t>Введите данные из выпадающего для данной ячейки списка</t>
        </r>
        <r>
          <rPr>
            <sz val="8"/>
            <rFont val="Tahoma"/>
            <family val="2"/>
          </rPr>
          <t xml:space="preserve">
</t>
        </r>
      </text>
    </comment>
    <comment ref="D15" authorId="1">
      <text>
        <r>
          <rPr>
            <b/>
            <sz val="8"/>
            <rFont val="Tahoma"/>
            <family val="2"/>
          </rPr>
          <t xml:space="preserve">Введите данные из выпадающего для данной ячейки списка
</t>
        </r>
        <r>
          <rPr>
            <sz val="8"/>
            <rFont val="Tahoma"/>
            <family val="2"/>
          </rPr>
          <t xml:space="preserve">
</t>
        </r>
      </text>
    </comment>
    <comment ref="E15" authorId="1">
      <text>
        <r>
          <rPr>
            <sz val="8"/>
            <rFont val="Tahoma"/>
            <family val="2"/>
          </rPr>
          <t xml:space="preserve">Введите данные из выпадающего для данной ячейки списка
</t>
        </r>
      </text>
    </comment>
    <comment ref="G15" authorId="1">
      <text>
        <r>
          <rPr>
            <b/>
            <sz val="8"/>
            <rFont val="Tahoma"/>
            <family val="2"/>
          </rPr>
          <t xml:space="preserve">Введите данные из выпадающего для данной ячейки списка
</t>
        </r>
      </text>
    </comment>
    <comment ref="J15" authorId="1">
      <text>
        <r>
          <rPr>
            <b/>
            <sz val="8"/>
            <rFont val="Tahoma"/>
            <family val="2"/>
          </rPr>
          <t xml:space="preserve">Введите данные из выпадающего для данной ячейки списка
</t>
        </r>
      </text>
    </comment>
    <comment ref="K15" authorId="1">
      <text>
        <r>
          <rPr>
            <b/>
            <sz val="8"/>
            <rFont val="Tahoma"/>
            <family val="2"/>
          </rPr>
          <t xml:space="preserve">Введите данные из выпадающего для данной ячейки списка
</t>
        </r>
      </text>
    </comment>
    <comment ref="L15" authorId="1">
      <text>
        <r>
          <rPr>
            <b/>
            <sz val="8"/>
            <rFont val="Tahoma"/>
            <family val="2"/>
          </rPr>
          <t xml:space="preserve">Введите данные из выпадающего для данной ячейки списка
</t>
        </r>
      </text>
    </comment>
    <comment ref="M15" authorId="1">
      <text>
        <r>
          <rPr>
            <b/>
            <sz val="8"/>
            <rFont val="Tahoma"/>
            <family val="2"/>
          </rPr>
          <t>Введите данные из выпадающего для данной ячейки списка</t>
        </r>
      </text>
    </comment>
    <comment ref="N15" authorId="1">
      <text>
        <r>
          <rPr>
            <b/>
            <sz val="8"/>
            <rFont val="Tahoma"/>
            <family val="2"/>
          </rPr>
          <t>Введите данные из выпадающего для данной ячейки списка</t>
        </r>
      </text>
    </comment>
  </commentList>
</comments>
</file>

<file path=xl/sharedStrings.xml><?xml version="1.0" encoding="utf-8"?>
<sst xmlns="http://schemas.openxmlformats.org/spreadsheetml/2006/main" count="283" uniqueCount="196">
  <si>
    <t>Образование</t>
  </si>
  <si>
    <t>Стаж</t>
  </si>
  <si>
    <t>0-3</t>
  </si>
  <si>
    <t>от 3 до 20</t>
  </si>
  <si>
    <t>&gt;20</t>
  </si>
  <si>
    <t>№№</t>
  </si>
  <si>
    <t>категория</t>
  </si>
  <si>
    <t>высшая</t>
  </si>
  <si>
    <t>Стаж работы</t>
  </si>
  <si>
    <t>Квалификационная категория</t>
  </si>
  <si>
    <t xml:space="preserve">Анализ состава педагогических работников </t>
  </si>
  <si>
    <t>Фамиллия И.О.</t>
  </si>
  <si>
    <t>Должность</t>
  </si>
  <si>
    <t>администр.</t>
  </si>
  <si>
    <t>в данном ОУ</t>
  </si>
  <si>
    <t>весь анализ формируется автоматически на основании данных картотеки</t>
  </si>
  <si>
    <t>Всего
педкадров</t>
  </si>
  <si>
    <t>из них женщин</t>
  </si>
  <si>
    <t>Повышение квалификации за 5 последних лет</t>
  </si>
  <si>
    <t>высшее проф.</t>
  </si>
  <si>
    <t>сред. проф.</t>
  </si>
  <si>
    <t>начальное проф.</t>
  </si>
  <si>
    <t>ср.(пол) общ</t>
  </si>
  <si>
    <t>мужчины</t>
  </si>
  <si>
    <t>женщины</t>
  </si>
  <si>
    <t>не им.</t>
  </si>
  <si>
    <t>вторая</t>
  </si>
  <si>
    <t>первая</t>
  </si>
  <si>
    <t>высш.</t>
  </si>
  <si>
    <t>повысили квалификацию</t>
  </si>
  <si>
    <t>не повысили квалификацию</t>
  </si>
  <si>
    <r>
      <t xml:space="preserve">* - заполняются ячейки только </t>
    </r>
    <r>
      <rPr>
        <b/>
        <sz val="11"/>
        <color indexed="8"/>
        <rFont val="Arial"/>
        <family val="2"/>
      </rPr>
      <t>серого</t>
    </r>
    <r>
      <rPr>
        <sz val="11"/>
        <color indexed="8"/>
        <rFont val="Arial"/>
        <family val="2"/>
      </rPr>
      <t xml:space="preserve"> цвета</t>
    </r>
  </si>
  <si>
    <t>высшее профессиональное</t>
  </si>
  <si>
    <t>среднее профессиональное</t>
  </si>
  <si>
    <t>начальное профессиональное</t>
  </si>
  <si>
    <t>Квалификация</t>
  </si>
  <si>
    <t>Фамилия И.О.</t>
  </si>
  <si>
    <t>благодарность Министерства общего и профессионального образования РФ</t>
  </si>
  <si>
    <t>нагрудный знак «Достояние образования»</t>
  </si>
  <si>
    <t>народный учитель РФ</t>
  </si>
  <si>
    <t>заслуженный учитель РФ</t>
  </si>
  <si>
    <t>медаль К.Д.Ушинского</t>
  </si>
  <si>
    <t xml:space="preserve">медаль «За службу образованию» </t>
  </si>
  <si>
    <t>нагрудный знак «Почетный работник высшего профессионального образования РФ»</t>
  </si>
  <si>
    <t>нагрудный знак «Почетный работник начального профессионального образования РФ»</t>
  </si>
  <si>
    <t>нагрудный знак «Почетный работник общего образования РФ»</t>
  </si>
  <si>
    <t>нагрудный знак «Почетный работник среднего профессионального образования РФ»</t>
  </si>
  <si>
    <t>нагрудный знак «За милосердие и благотворительность»</t>
  </si>
  <si>
    <t>отличник народного просвещения</t>
  </si>
  <si>
    <t>почетная грамота Министерства общего и профессионального образования РФ</t>
  </si>
  <si>
    <t>социальный педагог</t>
  </si>
  <si>
    <t>воспитатель</t>
  </si>
  <si>
    <t>Пол (м/ж)</t>
  </si>
  <si>
    <t>Год прохождения последних курсов повышения квалификации</t>
  </si>
  <si>
    <t>женский</t>
  </si>
  <si>
    <t>мужской</t>
  </si>
  <si>
    <t>Информационный банк "Педагогические кадры дошкольных образовательных учреждений"**</t>
  </si>
  <si>
    <t>Область для формирования списков</t>
  </si>
  <si>
    <t>Сведения об ошибках:</t>
  </si>
  <si>
    <t>Район</t>
  </si>
  <si>
    <t>Место работы</t>
  </si>
  <si>
    <t>Руководитель</t>
  </si>
  <si>
    <t>Исполнитель</t>
  </si>
  <si>
    <t>Контактный телефон</t>
  </si>
  <si>
    <t xml:space="preserve"> *</t>
  </si>
  <si>
    <t>Перед заполнением картотеки прочитайте инструкцию</t>
  </si>
  <si>
    <t>**</t>
  </si>
  <si>
    <t>Данные указываются по состоянию на 1 января</t>
  </si>
  <si>
    <t>Год
рождения</t>
  </si>
  <si>
    <t>Категория работника</t>
  </si>
  <si>
    <t>Общий пед. 
стаж</t>
  </si>
  <si>
    <t>Ученая степень</t>
  </si>
  <si>
    <t>Почетные
звания и награды
(федерального уровня)</t>
  </si>
  <si>
    <t>образование</t>
  </si>
  <si>
    <t xml:space="preserve">Какое учебное заведение окончил? </t>
  </si>
  <si>
    <t>квалификационная категория</t>
  </si>
  <si>
    <t xml:space="preserve">год присвоения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</si>
  <si>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</si>
  <si>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</si>
  <si>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</si>
  <si>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</si>
  <si>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</si>
  <si>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</si>
  <si>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</si>
  <si>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</si>
  <si>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</si>
  <si>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</si>
  <si>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</si>
  <si>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</si>
  <si>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</si>
  <si>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</si>
  <si>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пол</t>
  </si>
  <si>
    <t>год присвоения категории</t>
  </si>
  <si>
    <t>год рождения</t>
  </si>
  <si>
    <t>пед стаж</t>
  </si>
  <si>
    <t>год прохождения курсов ПК</t>
  </si>
  <si>
    <t>тематика курсов</t>
  </si>
  <si>
    <t>кол-во часов</t>
  </si>
  <si>
    <t>должность</t>
  </si>
  <si>
    <t>поощрения</t>
  </si>
  <si>
    <t>ученая степень</t>
  </si>
  <si>
    <t>образовательная область</t>
  </si>
  <si>
    <t>начальная_школа</t>
  </si>
  <si>
    <t>естествознание</t>
  </si>
  <si>
    <t>обществознание</t>
  </si>
  <si>
    <t>филология</t>
  </si>
  <si>
    <t>иностранные_языки</t>
  </si>
  <si>
    <t>математика</t>
  </si>
  <si>
    <t>информатика</t>
  </si>
  <si>
    <t>искусство</t>
  </si>
  <si>
    <t>технология</t>
  </si>
  <si>
    <t>физическое_воспитание</t>
  </si>
  <si>
    <t>ОБЖ</t>
  </si>
  <si>
    <t>экономика</t>
  </si>
  <si>
    <t xml:space="preserve">квалификационные </t>
  </si>
  <si>
    <t>заведующий ДУ</t>
  </si>
  <si>
    <t>кандидат наук</t>
  </si>
  <si>
    <t>предметы</t>
  </si>
  <si>
    <t>начальная школа</t>
  </si>
  <si>
    <t>астрономия</t>
  </si>
  <si>
    <t>граждановедение</t>
  </si>
  <si>
    <t>русский язык и литература</t>
  </si>
  <si>
    <t>английский язык</t>
  </si>
  <si>
    <t>информатика и ИКТ</t>
  </si>
  <si>
    <t>музыка</t>
  </si>
  <si>
    <t>физическое воспитание</t>
  </si>
  <si>
    <t>тематические</t>
  </si>
  <si>
    <t>зам.зав. по ВР</t>
  </si>
  <si>
    <t>доктор наук</t>
  </si>
  <si>
    <t>_________________________</t>
  </si>
  <si>
    <t>биология</t>
  </si>
  <si>
    <t>историческое краеведение</t>
  </si>
  <si>
    <t>нерусский язык и литература</t>
  </si>
  <si>
    <t>немецкий язык</t>
  </si>
  <si>
    <t>алгебра и геометрия</t>
  </si>
  <si>
    <t>компьютерная графика</t>
  </si>
  <si>
    <t>изобразительное искусство</t>
  </si>
  <si>
    <t>трудовое обучение</t>
  </si>
  <si>
    <t>физическая культура</t>
  </si>
  <si>
    <t>проблемные</t>
  </si>
  <si>
    <t>профессор</t>
  </si>
  <si>
    <t>география</t>
  </si>
  <si>
    <t>история</t>
  </si>
  <si>
    <t>французский язык</t>
  </si>
  <si>
    <t>сайтостроение</t>
  </si>
  <si>
    <t>МХК</t>
  </si>
  <si>
    <t>черчение</t>
  </si>
  <si>
    <t>лечебная физкультура</t>
  </si>
  <si>
    <t>среднее(полное) общее</t>
  </si>
  <si>
    <t>не имеет</t>
  </si>
  <si>
    <t>старший воспитатель</t>
  </si>
  <si>
    <t>испанский язык</t>
  </si>
  <si>
    <t>логопед</t>
  </si>
  <si>
    <t>природоведение</t>
  </si>
  <si>
    <t>ОПК</t>
  </si>
  <si>
    <t>психолог</t>
  </si>
  <si>
    <t>физика</t>
  </si>
  <si>
    <t>религии России</t>
  </si>
  <si>
    <t>химия</t>
  </si>
  <si>
    <t>дефектолог</t>
  </si>
  <si>
    <t>педагог дополнительного образования</t>
  </si>
  <si>
    <t>музыкальный руководитель</t>
  </si>
  <si>
    <t>хореограф</t>
  </si>
  <si>
    <t>инструктор по ФК</t>
  </si>
  <si>
    <t>заслуженный работник культуры</t>
  </si>
  <si>
    <t>заслуженный работник физической культуры</t>
  </si>
  <si>
    <t>заслуженный тренер</t>
  </si>
  <si>
    <t>заслуженный деятель искусств</t>
  </si>
  <si>
    <t>категория работника</t>
  </si>
  <si>
    <t>руководитель</t>
  </si>
  <si>
    <t>педагог_специалист</t>
  </si>
  <si>
    <t>педагог-специалист</t>
  </si>
  <si>
    <r>
      <t>в ячейке G10 необходимо вначале следующего отчетного периода в формуле поменять ГОД , например:
=СЧЁТЕСЛИ(Картотека!I5:I34;"&gt;=</t>
    </r>
    <r>
      <rPr>
        <sz val="11"/>
        <color indexed="10"/>
        <rFont val="Calibri"/>
        <family val="2"/>
      </rPr>
      <t>2010</t>
    </r>
    <r>
      <rPr>
        <sz val="11"/>
        <color indexed="8"/>
        <rFont val="Calibri"/>
        <family val="2"/>
      </rPr>
      <t xml:space="preserve">") </t>
    </r>
    <r>
      <rPr>
        <sz val="11"/>
        <color indexed="8"/>
        <rFont val="Wingdings"/>
        <family val="0"/>
      </rPr>
      <t>à</t>
    </r>
    <r>
      <rPr>
        <sz val="11"/>
        <color indexed="8"/>
        <rFont val="Calibri"/>
        <family val="2"/>
      </rPr>
      <t xml:space="preserve">  =СЧЁТЕСЛИ(Картотека!I5:I34;"&gt;=</t>
    </r>
    <r>
      <rPr>
        <sz val="11"/>
        <color indexed="10"/>
        <rFont val="Calibri"/>
        <family val="2"/>
      </rPr>
      <t>2011</t>
    </r>
    <r>
      <rPr>
        <sz val="11"/>
        <color indexed="8"/>
        <rFont val="Calibri"/>
        <family val="2"/>
      </rPr>
      <t>")</t>
    </r>
  </si>
  <si>
    <t>Кстовский</t>
  </si>
  <si>
    <t>Муниципальное бюджетное дошкольное учреждение детский сад №16 "Лесная сказка"</t>
  </si>
  <si>
    <t>Шабанова Марина константиновна</t>
  </si>
  <si>
    <t>Шабанова Марина Константиновна</t>
  </si>
  <si>
    <t>НГПу им. А.Горького</t>
  </si>
  <si>
    <t>Клинцовское пед училище</t>
  </si>
  <si>
    <t>Балушкина Ирина Викторовна</t>
  </si>
  <si>
    <t>Минский государственный институт ин.яз.</t>
  </si>
  <si>
    <t>Кстовский нефтяной техникум</t>
  </si>
  <si>
    <t>Крепышева Наталья Владимировна</t>
  </si>
  <si>
    <t>Пензенский юридический колледж</t>
  </si>
  <si>
    <t>Прошина Зинаида Ивановна</t>
  </si>
  <si>
    <t>Городецкое пед. училище</t>
  </si>
  <si>
    <t>Фомина Ирина Николаевна</t>
  </si>
  <si>
    <t>Общеобразовательная школа</t>
  </si>
  <si>
    <t>Фомичёва Оксана Александровна</t>
  </si>
  <si>
    <t>МОУ СОШ №7</t>
  </si>
  <si>
    <t>Андреева Варвара Матвеевна</t>
  </si>
  <si>
    <t>Ирина Алёна Вячеславовна</t>
  </si>
  <si>
    <t>Порошина Светлана Петровна</t>
  </si>
  <si>
    <t>заведующий</t>
  </si>
  <si>
    <t>Колесникова Лариса Александровна</t>
  </si>
  <si>
    <t>муз. Руководит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</si>
</sst>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%"/>
    <numFmt numFmtId="168" formatCode="0.00000"/>
    <numFmt numFmtId="169" formatCode="0.000%"/>
    <numFmt numFmtId="170" formatCode="0.0000000"/>
    <numFmt numFmtId="171" formatCode="0.000000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0.00000000"/>
    <numFmt numFmtId="189" formatCode="dd/mm/yy;@"/>
    <numFmt numFmtId="190" formatCode="[$€-2]\ ###,000_);[Red]\([$€-2]\ ###,000\)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8"/>
      <name val="Calibri"/>
      <family val="2"/>
    </font>
    <font>
      <b/>
      <i/>
      <sz val="12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Wingdings"/>
      <family val="0"/>
    </font>
    <font>
      <sz val="8"/>
      <color indexed="8"/>
      <name val="Arial Cyr"/>
      <family val="0"/>
    </font>
    <font>
      <sz val="10"/>
      <name val="Times New Roman"/>
      <family val="1"/>
    </font>
    <font>
      <b/>
      <i/>
      <sz val="16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0"/>
    </font>
    <font>
      <b/>
      <sz val="9.6"/>
      <color indexed="8"/>
      <name val="Calibri"/>
      <family val="0"/>
    </font>
    <font>
      <sz val="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47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5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2" applyNumberFormat="0" applyAlignment="0" applyProtection="0"/>
    <xf numFmtId="0" fontId="51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5" borderId="7" applyNumberFormat="0" applyAlignment="0" applyProtection="0"/>
    <xf numFmtId="0" fontId="38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30" borderId="0" xfId="56" applyFill="1">
      <alignment/>
      <protection/>
    </xf>
    <xf numFmtId="0" fontId="8" fillId="30" borderId="0" xfId="56" applyFont="1" applyFill="1">
      <alignment/>
      <protection/>
    </xf>
    <xf numFmtId="0" fontId="8" fillId="0" borderId="0" xfId="56" applyFont="1">
      <alignment/>
      <protection/>
    </xf>
    <xf numFmtId="0" fontId="9" fillId="30" borderId="0" xfId="56" applyFont="1" applyFill="1">
      <alignment/>
      <protection/>
    </xf>
    <xf numFmtId="0" fontId="10" fillId="30" borderId="0" xfId="56" applyFont="1" applyFill="1">
      <alignment/>
      <protection/>
    </xf>
    <xf numFmtId="0" fontId="10" fillId="0" borderId="0" xfId="56" applyFont="1">
      <alignment/>
      <protection/>
    </xf>
    <xf numFmtId="0" fontId="10" fillId="4" borderId="10" xfId="56" applyFont="1" applyFill="1" applyBorder="1" applyAlignment="1">
      <alignment horizontal="center" vertical="center"/>
      <protection/>
    </xf>
    <xf numFmtId="0" fontId="8" fillId="24" borderId="10" xfId="56" applyFont="1" applyFill="1" applyBorder="1" applyAlignment="1">
      <alignment horizontal="center" vertical="center"/>
      <protection/>
    </xf>
    <xf numFmtId="0" fontId="3" fillId="30" borderId="0" xfId="56" applyFont="1" applyFill="1">
      <alignment/>
      <protection/>
    </xf>
    <xf numFmtId="0" fontId="5" fillId="4" borderId="11" xfId="56" applyFont="1" applyFill="1" applyBorder="1" applyAlignment="1">
      <alignment horizontal="center" vertical="center" wrapText="1"/>
      <protection/>
    </xf>
    <xf numFmtId="0" fontId="5" fillId="4" borderId="12" xfId="56" applyFont="1" applyFill="1" applyBorder="1" applyAlignment="1">
      <alignment horizontal="center" vertical="center" wrapText="1"/>
      <protection/>
    </xf>
    <xf numFmtId="0" fontId="5" fillId="4" borderId="10" xfId="56" applyFont="1" applyFill="1" applyBorder="1" applyAlignment="1">
      <alignment horizontal="center" vertical="center" wrapText="1"/>
      <protection/>
    </xf>
    <xf numFmtId="0" fontId="8" fillId="0" borderId="13" xfId="56" applyFont="1" applyBorder="1" applyAlignment="1">
      <alignment horizontal="center" vertical="center"/>
      <protection/>
    </xf>
    <xf numFmtId="0" fontId="8" fillId="31" borderId="14" xfId="56" applyFont="1" applyFill="1" applyBorder="1" applyAlignment="1">
      <alignment horizontal="center" vertical="center"/>
      <protection/>
    </xf>
    <xf numFmtId="0" fontId="3" fillId="0" borderId="0" xfId="56" applyFont="1" applyAlignment="1">
      <alignment vertical="top" wrapText="1"/>
      <protection/>
    </xf>
    <xf numFmtId="0" fontId="8" fillId="30" borderId="0" xfId="56" applyFont="1" applyFill="1" applyAlignment="1">
      <alignment horizontal="right"/>
      <protection/>
    </xf>
    <xf numFmtId="0" fontId="8" fillId="30" borderId="0" xfId="56" applyFont="1" applyFill="1" applyAlignment="1">
      <alignment horizontal="left"/>
      <protection/>
    </xf>
    <xf numFmtId="0" fontId="3" fillId="30" borderId="0" xfId="56" applyFont="1" applyFill="1" applyAlignment="1">
      <alignment vertical="top" wrapText="1"/>
      <protection/>
    </xf>
    <xf numFmtId="0" fontId="3" fillId="0" borderId="0" xfId="56">
      <alignment/>
      <protection/>
    </xf>
    <xf numFmtId="0" fontId="14" fillId="4" borderId="11" xfId="56" applyFont="1" applyFill="1" applyBorder="1" applyAlignment="1">
      <alignment horizontal="center" vertical="center"/>
      <protection/>
    </xf>
    <xf numFmtId="17" fontId="14" fillId="4" borderId="10" xfId="56" applyNumberFormat="1" applyFont="1" applyFill="1" applyBorder="1" applyAlignment="1">
      <alignment horizontal="center" vertical="center"/>
      <protection/>
    </xf>
    <xf numFmtId="0" fontId="14" fillId="4" borderId="12" xfId="56" applyFont="1" applyFill="1" applyBorder="1" applyAlignment="1">
      <alignment horizontal="center" vertical="center"/>
      <protection/>
    </xf>
    <xf numFmtId="0" fontId="14" fillId="4" borderId="10" xfId="56" applyFont="1" applyFill="1" applyBorder="1" applyAlignment="1">
      <alignment horizontal="center" vertical="center"/>
      <protection/>
    </xf>
    <xf numFmtId="0" fontId="10" fillId="30" borderId="0" xfId="56" applyFont="1" applyFill="1" applyAlignment="1">
      <alignment wrapText="1"/>
      <protection/>
    </xf>
    <xf numFmtId="0" fontId="8" fillId="30" borderId="0" xfId="54" applyFont="1" applyFill="1" applyProtection="1">
      <alignment/>
      <protection/>
    </xf>
    <xf numFmtId="0" fontId="9" fillId="30" borderId="0" xfId="54" applyFont="1" applyFill="1" applyProtection="1">
      <alignment/>
      <protection/>
    </xf>
    <xf numFmtId="0" fontId="8" fillId="0" borderId="0" xfId="54" applyFont="1" applyProtection="1">
      <alignment/>
      <protection/>
    </xf>
    <xf numFmtId="0" fontId="17" fillId="30" borderId="0" xfId="55" applyFont="1" applyFill="1" applyBorder="1" applyAlignment="1" applyProtection="1">
      <alignment horizontal="center"/>
      <protection/>
    </xf>
    <xf numFmtId="0" fontId="17" fillId="30" borderId="0" xfId="55" applyFont="1" applyFill="1" applyBorder="1" applyAlignment="1" applyProtection="1">
      <alignment horizontal="center" vertical="top"/>
      <protection/>
    </xf>
    <xf numFmtId="0" fontId="18" fillId="32" borderId="0" xfId="55" applyFont="1" applyFill="1" applyBorder="1" applyAlignment="1" applyProtection="1">
      <alignment horizontal="left"/>
      <protection/>
    </xf>
    <xf numFmtId="0" fontId="19" fillId="32" borderId="0" xfId="55" applyFont="1" applyFill="1" applyBorder="1" applyAlignment="1" applyProtection="1">
      <alignment horizontal="center"/>
      <protection/>
    </xf>
    <xf numFmtId="0" fontId="12" fillId="32" borderId="0" xfId="54" applyFont="1" applyFill="1" applyProtection="1">
      <alignment/>
      <protection/>
    </xf>
    <xf numFmtId="0" fontId="20" fillId="30" borderId="0" xfId="54" applyFont="1" applyFill="1" applyProtection="1">
      <alignment/>
      <protection/>
    </xf>
    <xf numFmtId="0" fontId="20" fillId="30" borderId="0" xfId="54" applyFont="1" applyFill="1" applyBorder="1" applyAlignment="1" applyProtection="1">
      <alignment/>
      <protection/>
    </xf>
    <xf numFmtId="0" fontId="22" fillId="32" borderId="0" xfId="54" applyFont="1" applyFill="1" applyBorder="1" applyAlignment="1" applyProtection="1">
      <alignment/>
      <protection/>
    </xf>
    <xf numFmtId="0" fontId="22" fillId="32" borderId="0" xfId="54" applyFont="1" applyFill="1" applyBorder="1" applyAlignment="1" applyProtection="1">
      <alignment horizontal="center"/>
      <protection/>
    </xf>
    <xf numFmtId="49" fontId="22" fillId="32" borderId="0" xfId="54" applyNumberFormat="1" applyFont="1" applyFill="1" applyAlignment="1" applyProtection="1">
      <alignment horizontal="left"/>
      <protection/>
    </xf>
    <xf numFmtId="0" fontId="20" fillId="30" borderId="0" xfId="54" applyFont="1" applyFill="1" applyBorder="1" applyAlignment="1" applyProtection="1">
      <alignment horizontal="left"/>
      <protection/>
    </xf>
    <xf numFmtId="0" fontId="23" fillId="30" borderId="0" xfId="54" applyFont="1" applyFill="1" applyBorder="1" applyAlignment="1" applyProtection="1">
      <alignment horizontal="center"/>
      <protection/>
    </xf>
    <xf numFmtId="0" fontId="19" fillId="30" borderId="0" xfId="54" applyFont="1" applyFill="1" applyAlignment="1" applyProtection="1">
      <alignment horizontal="right" vertical="top"/>
      <protection/>
    </xf>
    <xf numFmtId="0" fontId="19" fillId="30" borderId="0" xfId="54" applyFont="1" applyFill="1" applyAlignment="1" applyProtection="1">
      <alignment horizontal="left"/>
      <protection/>
    </xf>
    <xf numFmtId="0" fontId="19" fillId="30" borderId="0" xfId="54" applyFont="1" applyFill="1" applyAlignment="1" applyProtection="1">
      <alignment horizontal="center" vertical="top"/>
      <protection/>
    </xf>
    <xf numFmtId="0" fontId="20" fillId="30" borderId="0" xfId="54" applyFont="1" applyFill="1" applyAlignment="1" applyProtection="1">
      <alignment horizontal="left"/>
      <protection/>
    </xf>
    <xf numFmtId="0" fontId="20" fillId="30" borderId="0" xfId="54" applyFont="1" applyFill="1" applyAlignment="1" applyProtection="1">
      <alignment horizontal="center"/>
      <protection/>
    </xf>
    <xf numFmtId="0" fontId="22" fillId="32" borderId="0" xfId="54" applyFont="1" applyFill="1" applyAlignment="1" applyProtection="1">
      <alignment horizontal="center"/>
      <protection/>
    </xf>
    <xf numFmtId="0" fontId="22" fillId="30" borderId="0" xfId="54" applyFont="1" applyFill="1" applyAlignment="1" applyProtection="1">
      <alignment horizontal="right"/>
      <protection/>
    </xf>
    <xf numFmtId="0" fontId="24" fillId="30" borderId="0" xfId="54" applyFont="1" applyFill="1" applyAlignment="1" applyProtection="1">
      <alignment horizontal="left"/>
      <protection/>
    </xf>
    <xf numFmtId="0" fontId="24" fillId="30" borderId="0" xfId="54" applyFont="1" applyFill="1" applyAlignment="1" applyProtection="1">
      <alignment horizontal="center" vertical="top"/>
      <protection/>
    </xf>
    <xf numFmtId="0" fontId="24" fillId="30" borderId="0" xfId="54" applyFont="1" applyFill="1" applyAlignment="1" applyProtection="1">
      <alignment horizontal="center"/>
      <protection/>
    </xf>
    <xf numFmtId="0" fontId="24" fillId="30" borderId="0" xfId="54" applyFont="1" applyFill="1" applyProtection="1">
      <alignment/>
      <protection/>
    </xf>
    <xf numFmtId="0" fontId="9" fillId="0" borderId="0" xfId="54" applyFont="1" applyProtection="1">
      <alignment/>
      <protection/>
    </xf>
    <xf numFmtId="0" fontId="24" fillId="30" borderId="0" xfId="54" applyFont="1" applyFill="1" applyBorder="1" applyAlignment="1" applyProtection="1">
      <alignment horizontal="center"/>
      <protection/>
    </xf>
    <xf numFmtId="0" fontId="25" fillId="0" borderId="15" xfId="55" applyFont="1" applyFill="1" applyBorder="1" applyAlignment="1" applyProtection="1">
      <alignment horizontal="center" vertical="center" wrapText="1"/>
      <protection/>
    </xf>
    <xf numFmtId="49" fontId="25" fillId="0" borderId="16" xfId="55" applyNumberFormat="1" applyFont="1" applyFill="1" applyBorder="1" applyAlignment="1" applyProtection="1">
      <alignment horizontal="center" vertical="center"/>
      <protection/>
    </xf>
    <xf numFmtId="0" fontId="8" fillId="0" borderId="17" xfId="54" applyFont="1" applyBorder="1" applyAlignment="1" applyProtection="1">
      <alignment horizontal="center" vertical="top" wrapText="1"/>
      <protection/>
    </xf>
    <xf numFmtId="0" fontId="8" fillId="0" borderId="17" xfId="54" applyFont="1" applyBorder="1" applyAlignment="1" applyProtection="1">
      <alignment vertical="top" wrapText="1"/>
      <protection locked="0"/>
    </xf>
    <xf numFmtId="0" fontId="8" fillId="0" borderId="17" xfId="54" applyFont="1" applyBorder="1" applyAlignment="1" applyProtection="1">
      <alignment horizontal="center" vertical="top" wrapText="1"/>
      <protection locked="0"/>
    </xf>
    <xf numFmtId="0" fontId="8" fillId="0" borderId="17" xfId="54" applyFont="1" applyBorder="1" applyAlignment="1" applyProtection="1">
      <alignment horizontal="left" vertical="top" wrapText="1"/>
      <protection locked="0"/>
    </xf>
    <xf numFmtId="0" fontId="8" fillId="0" borderId="10" xfId="54" applyFont="1" applyBorder="1" applyAlignment="1" applyProtection="1">
      <alignment horizontal="center" vertical="top" wrapText="1"/>
      <protection/>
    </xf>
    <xf numFmtId="0" fontId="8" fillId="30" borderId="0" xfId="54" applyFont="1" applyFill="1" applyAlignment="1" applyProtection="1">
      <alignment horizontal="left"/>
      <protection/>
    </xf>
    <xf numFmtId="0" fontId="8" fillId="0" borderId="18" xfId="56" applyFont="1" applyFill="1" applyBorder="1" applyAlignment="1">
      <alignment horizontal="center" vertical="center"/>
      <protection/>
    </xf>
    <xf numFmtId="0" fontId="8" fillId="0" borderId="19" xfId="56" applyFont="1" applyFill="1" applyBorder="1" applyAlignment="1">
      <alignment horizontal="center" vertical="center"/>
      <protection/>
    </xf>
    <xf numFmtId="0" fontId="8" fillId="0" borderId="13" xfId="56" applyFont="1" applyFill="1" applyBorder="1" applyAlignment="1">
      <alignment horizontal="center" vertical="center"/>
      <protection/>
    </xf>
    <xf numFmtId="0" fontId="7" fillId="33" borderId="0" xfId="56" applyFont="1" applyFill="1" applyAlignment="1">
      <alignment horizontal="right" vertical="center"/>
      <protection/>
    </xf>
    <xf numFmtId="0" fontId="5" fillId="4" borderId="20" xfId="56" applyFont="1" applyFill="1" applyBorder="1" applyAlignment="1">
      <alignment horizontal="center" vertical="center" wrapText="1"/>
      <protection/>
    </xf>
    <xf numFmtId="0" fontId="5" fillId="4" borderId="21" xfId="56" applyFont="1" applyFill="1" applyBorder="1" applyAlignment="1">
      <alignment horizontal="center" vertical="center" wrapText="1"/>
      <protection/>
    </xf>
    <xf numFmtId="0" fontId="5" fillId="4" borderId="22" xfId="56" applyFont="1" applyFill="1" applyBorder="1" applyAlignment="1">
      <alignment horizontal="center" vertical="center" wrapText="1"/>
      <protection/>
    </xf>
    <xf numFmtId="0" fontId="10" fillId="4" borderId="23" xfId="56" applyFont="1" applyFill="1" applyBorder="1" applyAlignment="1">
      <alignment horizontal="center" vertical="center"/>
      <protection/>
    </xf>
    <xf numFmtId="0" fontId="10" fillId="4" borderId="24" xfId="56" applyFont="1" applyFill="1" applyBorder="1" applyAlignment="1">
      <alignment horizontal="center" vertical="center"/>
      <protection/>
    </xf>
    <xf numFmtId="0" fontId="10" fillId="4" borderId="25" xfId="56" applyFont="1" applyFill="1" applyBorder="1" applyAlignment="1">
      <alignment horizontal="center" vertical="center"/>
      <protection/>
    </xf>
    <xf numFmtId="0" fontId="10" fillId="4" borderId="26" xfId="56" applyFont="1" applyFill="1" applyBorder="1" applyAlignment="1">
      <alignment horizontal="center" vertical="center"/>
      <protection/>
    </xf>
    <xf numFmtId="0" fontId="10" fillId="4" borderId="27" xfId="56" applyFont="1" applyFill="1" applyBorder="1" applyAlignment="1">
      <alignment horizontal="center" vertical="center"/>
      <protection/>
    </xf>
    <xf numFmtId="0" fontId="10" fillId="4" borderId="28" xfId="56" applyFont="1" applyFill="1" applyBorder="1" applyAlignment="1">
      <alignment horizontal="center" vertical="center"/>
      <protection/>
    </xf>
    <xf numFmtId="0" fontId="8" fillId="24" borderId="29" xfId="56" applyFont="1" applyFill="1" applyBorder="1" applyAlignment="1">
      <alignment horizontal="left" vertical="center"/>
      <protection/>
    </xf>
    <xf numFmtId="0" fontId="8" fillId="24" borderId="30" xfId="56" applyFont="1" applyFill="1" applyBorder="1" applyAlignment="1">
      <alignment horizontal="left" vertical="center"/>
      <protection/>
    </xf>
    <xf numFmtId="0" fontId="8" fillId="24" borderId="31" xfId="56" applyFont="1" applyFill="1" applyBorder="1" applyAlignment="1">
      <alignment horizontal="left" vertical="center"/>
      <protection/>
    </xf>
    <xf numFmtId="0" fontId="10" fillId="4" borderId="10" xfId="56" applyFont="1" applyFill="1" applyBorder="1" applyAlignment="1">
      <alignment horizontal="center" vertical="center"/>
      <protection/>
    </xf>
    <xf numFmtId="0" fontId="8" fillId="24" borderId="29" xfId="56" applyFont="1" applyFill="1" applyBorder="1" applyAlignment="1">
      <alignment horizontal="center" vertical="center"/>
      <protection/>
    </xf>
    <xf numFmtId="0" fontId="8" fillId="24" borderId="31" xfId="56" applyFont="1" applyFill="1" applyBorder="1" applyAlignment="1">
      <alignment horizontal="center" vertical="center"/>
      <protection/>
    </xf>
    <xf numFmtId="0" fontId="8" fillId="24" borderId="10" xfId="56" applyFont="1" applyFill="1" applyBorder="1" applyAlignment="1">
      <alignment horizontal="center" vertical="center"/>
      <protection/>
    </xf>
    <xf numFmtId="0" fontId="5" fillId="4" borderId="32" xfId="56" applyFont="1" applyFill="1" applyBorder="1" applyAlignment="1">
      <alignment horizontal="center" vertical="center" wrapText="1"/>
      <protection/>
    </xf>
    <xf numFmtId="0" fontId="5" fillId="4" borderId="33" xfId="56" applyFont="1" applyFill="1" applyBorder="1" applyAlignment="1">
      <alignment horizontal="center" vertical="center" wrapText="1"/>
      <protection/>
    </xf>
    <xf numFmtId="0" fontId="12" fillId="30" borderId="0" xfId="56" applyFont="1" applyFill="1" applyAlignment="1">
      <alignment horizontal="left" vertical="top" wrapText="1"/>
      <protection/>
    </xf>
    <xf numFmtId="0" fontId="3" fillId="30" borderId="0" xfId="56" applyFill="1" applyAlignment="1">
      <alignment horizontal="left" vertical="top" wrapText="1"/>
      <protection/>
    </xf>
    <xf numFmtId="0" fontId="14" fillId="4" borderId="20" xfId="56" applyNumberFormat="1" applyFont="1" applyFill="1" applyBorder="1" applyAlignment="1">
      <alignment horizontal="center" vertical="center"/>
      <protection/>
    </xf>
    <xf numFmtId="0" fontId="14" fillId="4" borderId="21" xfId="56" applyNumberFormat="1" applyFont="1" applyFill="1" applyBorder="1" applyAlignment="1">
      <alignment horizontal="center" vertical="center"/>
      <protection/>
    </xf>
    <xf numFmtId="0" fontId="14" fillId="4" borderId="22" xfId="56" applyNumberFormat="1" applyFont="1" applyFill="1" applyBorder="1" applyAlignment="1">
      <alignment horizontal="center" vertical="center"/>
      <protection/>
    </xf>
    <xf numFmtId="0" fontId="14" fillId="4" borderId="20" xfId="56" applyFont="1" applyFill="1" applyBorder="1" applyAlignment="1">
      <alignment horizontal="center" vertical="center"/>
      <protection/>
    </xf>
    <xf numFmtId="0" fontId="14" fillId="4" borderId="21" xfId="56" applyFont="1" applyFill="1" applyBorder="1" applyAlignment="1">
      <alignment horizontal="center" vertical="center"/>
      <protection/>
    </xf>
    <xf numFmtId="0" fontId="14" fillId="4" borderId="22" xfId="56" applyFont="1" applyFill="1" applyBorder="1" applyAlignment="1">
      <alignment horizontal="center" vertical="center"/>
      <protection/>
    </xf>
    <xf numFmtId="0" fontId="5" fillId="4" borderId="11" xfId="56" applyFont="1" applyFill="1" applyBorder="1" applyAlignment="1">
      <alignment horizontal="center" vertical="center" wrapText="1"/>
      <protection/>
    </xf>
    <xf numFmtId="0" fontId="5" fillId="4" borderId="12" xfId="56" applyFont="1" applyFill="1" applyBorder="1" applyAlignment="1">
      <alignment horizontal="center" vertical="center" wrapText="1"/>
      <protection/>
    </xf>
    <xf numFmtId="0" fontId="20" fillId="30" borderId="0" xfId="54" applyFont="1" applyFill="1" applyBorder="1" applyAlignment="1" applyProtection="1">
      <alignment horizontal="right"/>
      <protection/>
    </xf>
    <xf numFmtId="49" fontId="25" fillId="0" borderId="15" xfId="55" applyNumberFormat="1" applyFont="1" applyFill="1" applyBorder="1" applyAlignment="1" applyProtection="1">
      <alignment horizontal="center" vertical="center" wrapText="1"/>
      <protection/>
    </xf>
    <xf numFmtId="49" fontId="25" fillId="0" borderId="34" xfId="55" applyNumberFormat="1" applyFont="1" applyFill="1" applyBorder="1" applyAlignment="1" applyProtection="1">
      <alignment horizontal="center" vertical="center" wrapText="1"/>
      <protection/>
    </xf>
    <xf numFmtId="0" fontId="25" fillId="0" borderId="35" xfId="55" applyFont="1" applyFill="1" applyBorder="1" applyAlignment="1" applyProtection="1">
      <alignment horizontal="center" vertical="center" wrapText="1"/>
      <protection/>
    </xf>
    <xf numFmtId="0" fontId="25" fillId="0" borderId="36" xfId="55" applyFont="1" applyFill="1" applyBorder="1" applyAlignment="1" applyProtection="1">
      <alignment horizontal="center" vertical="center" wrapText="1"/>
      <protection/>
    </xf>
    <xf numFmtId="0" fontId="25" fillId="0" borderId="15" xfId="55" applyFont="1" applyFill="1" applyBorder="1" applyAlignment="1" applyProtection="1">
      <alignment horizontal="center" vertical="center" wrapText="1"/>
      <protection/>
    </xf>
    <xf numFmtId="0" fontId="25" fillId="0" borderId="34" xfId="55" applyFont="1" applyFill="1" applyBorder="1" applyAlignment="1" applyProtection="1">
      <alignment horizontal="center" vertical="center" wrapText="1"/>
      <protection/>
    </xf>
    <xf numFmtId="0" fontId="8" fillId="30" borderId="0" xfId="54" applyFont="1" applyFill="1" applyAlignment="1" applyProtection="1">
      <alignment horizontal="center" vertical="center"/>
      <protection/>
    </xf>
    <xf numFmtId="0" fontId="21" fillId="34" borderId="30" xfId="54" applyFont="1" applyFill="1" applyBorder="1" applyAlignment="1" applyProtection="1">
      <alignment horizontal="center"/>
      <protection locked="0"/>
    </xf>
    <xf numFmtId="0" fontId="8" fillId="30" borderId="0" xfId="54" applyFont="1" applyFill="1" applyAlignment="1" applyProtection="1">
      <alignment horizontal="center"/>
      <protection/>
    </xf>
    <xf numFmtId="0" fontId="16" fillId="33" borderId="0" xfId="55" applyFont="1" applyFill="1" applyBorder="1" applyAlignment="1" applyProtection="1">
      <alignment horizontal="center"/>
      <protection/>
    </xf>
    <xf numFmtId="0" fontId="21" fillId="34" borderId="27" xfId="54" applyFont="1" applyFill="1" applyBorder="1" applyAlignment="1" applyProtection="1">
      <alignment horizontal="center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артотека (для ДошкОУ)_V2010_1" xfId="54"/>
    <cellStyle name="Обычный_Маме_Картотека (для ДошкОУ)_V2010_1" xfId="55"/>
    <cellStyle name="Обычный_педагогические кадры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Гендерный состав</a:t>
            </a:r>
          </a:p>
        </c:rich>
      </c:tx>
      <c:layout>
        <c:manualLayout>
          <c:xMode val="factor"/>
          <c:yMode val="factor"/>
          <c:x val="-0.006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"/>
          <c:y val="0.223"/>
          <c:w val="0.3725"/>
          <c:h val="0.51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2DCD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Анализ!$A$12:$A$13</c:f>
              <c:strCache/>
            </c:strRef>
          </c:cat>
          <c:val>
            <c:numRef>
              <c:f>Анализ!$B$12:$B$13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875"/>
          <c:y val="0.88325"/>
          <c:w val="0.4525"/>
          <c:h val="0.088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Образование</a:t>
            </a:r>
          </a:p>
        </c:rich>
      </c:tx>
      <c:layout>
        <c:manualLayout>
          <c:xMode val="factor"/>
          <c:yMode val="factor"/>
          <c:x val="-0.003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2"/>
          <c:y val="0.22975"/>
          <c:w val="0.38275"/>
          <c:h val="0.52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Анализ!$C$9:$F$9</c:f>
              <c:strCache/>
            </c:strRef>
          </c:cat>
          <c:val>
            <c:numRef>
              <c:f>Анализ!$C$10:$F$10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25"/>
          <c:y val="0.799"/>
          <c:w val="0.8915"/>
          <c:h val="0.187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Стаж работы</a:t>
            </a:r>
          </a:p>
        </c:rich>
      </c:tx>
      <c:layout>
        <c:manualLayout>
          <c:xMode val="factor"/>
          <c:yMode val="factor"/>
          <c:x val="-0.007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225"/>
          <c:y val="0.22625"/>
          <c:w val="0.39175"/>
          <c:h val="0.53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Анализ!$A$25:$C$25</c:f>
              <c:strCache/>
            </c:strRef>
          </c:cat>
          <c:val>
            <c:numRef>
              <c:f>Анализ!$A$26:$C$26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725"/>
          <c:y val="0.881"/>
          <c:w val="0.45825"/>
          <c:h val="0.09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Квалификация</a:t>
            </a:r>
          </a:p>
        </c:rich>
      </c:tx>
      <c:layout>
        <c:manualLayout>
          <c:xMode val="factor"/>
          <c:yMode val="factor"/>
          <c:x val="-0.003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725"/>
          <c:y val="0.22625"/>
          <c:w val="0.381"/>
          <c:h val="0.53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BF1D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7933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Анализ!$D$25:$G$25</c:f>
              <c:strCache/>
            </c:strRef>
          </c:cat>
          <c:val>
            <c:numRef>
              <c:f>Анализ!$D$26:$G$26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2375"/>
          <c:w val="0.5035"/>
          <c:h val="0.15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Повышение квалификации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9"/>
          <c:y val="0.24"/>
          <c:w val="0.4175"/>
          <c:h val="0.64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9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Анализ!$E$42:$E$43</c:f>
              <c:strCache/>
            </c:strRef>
          </c:cat>
          <c:val>
            <c:numRef>
              <c:f>Анализ!$F$42:$F$43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171450</xdr:rowOff>
    </xdr:from>
    <xdr:to>
      <xdr:col>3</xdr:col>
      <xdr:colOff>428625</xdr:colOff>
      <xdr:row>22</xdr:row>
      <xdr:rowOff>9525</xdr:rowOff>
    </xdr:to>
    <xdr:graphicFrame>
      <xdr:nvGraphicFramePr>
        <xdr:cNvPr id="1" name="Диаграмма 1"/>
        <xdr:cNvGraphicFramePr/>
      </xdr:nvGraphicFramePr>
      <xdr:xfrm>
        <a:off x="0" y="2362200"/>
        <a:ext cx="331470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419100</xdr:colOff>
      <xdr:row>10</xdr:row>
      <xdr:rowOff>171450</xdr:rowOff>
    </xdr:from>
    <xdr:to>
      <xdr:col>6</xdr:col>
      <xdr:colOff>857250</xdr:colOff>
      <xdr:row>22</xdr:row>
      <xdr:rowOff>9525</xdr:rowOff>
    </xdr:to>
    <xdr:graphicFrame>
      <xdr:nvGraphicFramePr>
        <xdr:cNvPr id="2" name="Диаграмма 2"/>
        <xdr:cNvGraphicFramePr/>
      </xdr:nvGraphicFramePr>
      <xdr:xfrm>
        <a:off x="3305175" y="2362200"/>
        <a:ext cx="3324225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3</xdr:col>
      <xdr:colOff>361950</xdr:colOff>
      <xdr:row>37</xdr:row>
      <xdr:rowOff>180975</xdr:rowOff>
    </xdr:to>
    <xdr:graphicFrame>
      <xdr:nvGraphicFramePr>
        <xdr:cNvPr id="3" name="Диаграмма 5"/>
        <xdr:cNvGraphicFramePr/>
      </xdr:nvGraphicFramePr>
      <xdr:xfrm>
        <a:off x="0" y="5448300"/>
        <a:ext cx="324802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381000</xdr:colOff>
      <xdr:row>27</xdr:row>
      <xdr:rowOff>0</xdr:rowOff>
    </xdr:from>
    <xdr:to>
      <xdr:col>6</xdr:col>
      <xdr:colOff>828675</xdr:colOff>
      <xdr:row>37</xdr:row>
      <xdr:rowOff>180975</xdr:rowOff>
    </xdr:to>
    <xdr:graphicFrame>
      <xdr:nvGraphicFramePr>
        <xdr:cNvPr id="4" name="Диаграмма 6"/>
        <xdr:cNvGraphicFramePr/>
      </xdr:nvGraphicFramePr>
      <xdr:xfrm>
        <a:off x="3267075" y="5448300"/>
        <a:ext cx="3333750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542925</xdr:colOff>
      <xdr:row>37</xdr:row>
      <xdr:rowOff>180975</xdr:rowOff>
    </xdr:from>
    <xdr:to>
      <xdr:col>6</xdr:col>
      <xdr:colOff>285750</xdr:colOff>
      <xdr:row>47</xdr:row>
      <xdr:rowOff>171450</xdr:rowOff>
    </xdr:to>
    <xdr:graphicFrame>
      <xdr:nvGraphicFramePr>
        <xdr:cNvPr id="5" name="Диаграмма 9"/>
        <xdr:cNvGraphicFramePr/>
      </xdr:nvGraphicFramePr>
      <xdr:xfrm>
        <a:off x="542925" y="7534275"/>
        <a:ext cx="5514975" cy="2000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iao\&#1044;&#1048;&#1057;&#1050;&#1048;\&#1048;&#1052;&#1050;\&#1044;&#1044;\&#1048;&#1041;\&#1087;&#1077;&#1076;&#1072;&#1075;&#1086;&#1075;&#1080;&#1095;&#1077;&#1089;&#1082;&#1080;&#1077;%20&#1082;&#1072;&#1076;&#1088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iao\&#1052;&#1086;&#1080;%20&#1076;&#1086;&#1082;&#1091;&#1084;&#1077;&#1085;&#1090;&#1099;\&#1040;&#1085;&#1072;&#1083;&#1080;&#1079;%20&#1096;&#1082;&#1086;&#1083;&#1099;\&#1050;&#1086;&#1095;&#1091;&#1085;&#1086;&#1074;&#1089;&#1082;&#1072;&#1103;\&#1041;&#1072;&#1083;&#1072;&#1093;&#1085;&#1072;%20&#1072;&#1085;&#1072;&#1083;&#1080;&#1079;%20&#1096;&#1082;&#1086;&#1083;&#1099;%20(2002&#1085;&#1086;&#1074;1.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iao\&#1052;&#1086;&#1080;%20&#1076;&#1086;&#1082;&#1091;&#1084;&#1077;&#1085;&#1090;&#1099;\&#1040;&#1085;&#1072;&#1083;&#1080;&#1079;%20&#1096;&#1082;&#1086;&#1083;&#1099;\&#1040;&#1085;&#1072;&#1083;&#1080;&#1079;%20&#1096;&#1082;&#1086;&#1083;&#1099;\&#1064;&#1082;&#1086;&#1083;&#1072;%20188\&#1040;&#1085;&#1072;&#1083;&#1080;&#1079;%20&#1096;&#1082;&#1086;&#1083;&#1099;\&#1050;&#1086;&#1095;&#1091;&#1085;&#1086;&#1074;&#1089;&#1082;&#1072;&#1103;\&#1041;&#1072;&#1083;&#1072;&#1093;&#1085;&#1072;%20&#1072;&#1085;&#1072;&#1083;&#1080;&#1079;%20&#1096;&#1082;&#1086;&#1083;&#1099;%20(2002&#1085;&#1086;&#1074;1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ртотека"/>
      <sheetName val="Анализ"/>
    </sheetNames>
    <sheetDataSet>
      <sheetData sheetId="0">
        <row r="9">
          <cell r="S9" t="str">
            <v>директор</v>
          </cell>
          <cell r="T9" t="str">
            <v>женский</v>
          </cell>
          <cell r="U9">
            <v>1930</v>
          </cell>
          <cell r="V9" t="str">
            <v>высшее профессиональное</v>
          </cell>
          <cell r="W9" t="str">
            <v>высшая</v>
          </cell>
          <cell r="X9">
            <v>0</v>
          </cell>
          <cell r="Y9">
            <v>2000</v>
          </cell>
          <cell r="Z9" t="str">
            <v>благодарность Министерства общего и профессионального образования РФ</v>
          </cell>
        </row>
        <row r="10">
          <cell r="S10" t="str">
            <v>зам. директора</v>
          </cell>
          <cell r="T10" t="str">
            <v>мужской</v>
          </cell>
          <cell r="U10">
            <v>1931</v>
          </cell>
          <cell r="V10" t="str">
            <v>среднее профессиональное</v>
          </cell>
          <cell r="W10" t="str">
            <v>первая</v>
          </cell>
          <cell r="X10">
            <v>1</v>
          </cell>
          <cell r="Y10">
            <v>2001</v>
          </cell>
          <cell r="Z10" t="str">
            <v>нагрудный знак «Достояние образования»</v>
          </cell>
        </row>
        <row r="11">
          <cell r="S11" t="str">
            <v>учитель</v>
          </cell>
          <cell r="U11">
            <v>1932</v>
          </cell>
          <cell r="V11" t="str">
            <v>начальное профессиональное</v>
          </cell>
          <cell r="W11" t="str">
            <v>вторая</v>
          </cell>
          <cell r="X11">
            <v>2</v>
          </cell>
          <cell r="Y11">
            <v>2002</v>
          </cell>
          <cell r="Z11" t="str">
            <v>народный учитель РФ</v>
          </cell>
        </row>
        <row r="12">
          <cell r="S12" t="str">
            <v>педагог-психолог</v>
          </cell>
          <cell r="U12">
            <v>1933</v>
          </cell>
          <cell r="V12" t="str">
            <v>среднее (полное) общее</v>
          </cell>
          <cell r="X12">
            <v>3</v>
          </cell>
          <cell r="Y12">
            <v>2003</v>
          </cell>
          <cell r="Z12" t="str">
            <v>заслуженный учитель РФ</v>
          </cell>
        </row>
        <row r="13">
          <cell r="S13" t="str">
            <v>социальный педагог</v>
          </cell>
          <cell r="U13">
            <v>1934</v>
          </cell>
          <cell r="X13">
            <v>4</v>
          </cell>
          <cell r="Y13">
            <v>2004</v>
          </cell>
          <cell r="Z13" t="str">
            <v>медаль К.Д.Ушинского</v>
          </cell>
        </row>
        <row r="14">
          <cell r="S14" t="str">
            <v>воспитатель</v>
          </cell>
          <cell r="U14">
            <v>1935</v>
          </cell>
          <cell r="X14">
            <v>5</v>
          </cell>
          <cell r="Y14">
            <v>2005</v>
          </cell>
          <cell r="Z14" t="str">
            <v>медаль «За службу образованию» </v>
          </cell>
        </row>
        <row r="15">
          <cell r="S15" t="str">
            <v>тьютер</v>
          </cell>
          <cell r="U15">
            <v>1936</v>
          </cell>
          <cell r="X15">
            <v>6</v>
          </cell>
          <cell r="Y15">
            <v>2006</v>
          </cell>
          <cell r="Z15" t="str">
            <v>нагрудный знак «Почетный работник высшего профессионального образования РФ»</v>
          </cell>
        </row>
        <row r="16">
          <cell r="S16" t="str">
            <v>педагог-организатор</v>
          </cell>
          <cell r="U16">
            <v>1937</v>
          </cell>
          <cell r="X16">
            <v>7</v>
          </cell>
          <cell r="Y16">
            <v>2007</v>
          </cell>
          <cell r="Z16" t="str">
            <v>нагрудный знак «Почетный работник начального профессионального образования РФ»</v>
          </cell>
        </row>
        <row r="17">
          <cell r="U17">
            <v>1938</v>
          </cell>
          <cell r="X17">
            <v>8</v>
          </cell>
          <cell r="Y17">
            <v>2008</v>
          </cell>
          <cell r="Z17" t="str">
            <v>нагрудный знак «Почетный работник общего образования РФ»</v>
          </cell>
        </row>
        <row r="18">
          <cell r="U18">
            <v>1939</v>
          </cell>
          <cell r="X18">
            <v>9</v>
          </cell>
          <cell r="Y18">
            <v>2009</v>
          </cell>
          <cell r="Z18" t="str">
            <v>нагрудный знак «Почетный работник среднего профессионального образования РФ»</v>
          </cell>
        </row>
        <row r="19">
          <cell r="U19">
            <v>1940</v>
          </cell>
          <cell r="X19">
            <v>10</v>
          </cell>
          <cell r="Y19">
            <v>2010</v>
          </cell>
          <cell r="Z19" t="str">
            <v>нагрудный знак «За милосердие и благотворительность»</v>
          </cell>
        </row>
        <row r="20">
          <cell r="U20">
            <v>1941</v>
          </cell>
          <cell r="X20">
            <v>11</v>
          </cell>
          <cell r="Y20">
            <v>2011</v>
          </cell>
          <cell r="Z20" t="str">
            <v>отличник народного просвещения</v>
          </cell>
        </row>
        <row r="21">
          <cell r="U21">
            <v>1942</v>
          </cell>
          <cell r="X21">
            <v>12</v>
          </cell>
          <cell r="Y21">
            <v>2012</v>
          </cell>
          <cell r="Z21" t="str">
            <v>почетная грамота Министерства общего и профессионального образования РФ</v>
          </cell>
        </row>
        <row r="22">
          <cell r="U22">
            <v>1943</v>
          </cell>
          <cell r="X22">
            <v>13</v>
          </cell>
          <cell r="Y22">
            <v>2013</v>
          </cell>
        </row>
        <row r="23">
          <cell r="U23">
            <v>1944</v>
          </cell>
          <cell r="X23">
            <v>14</v>
          </cell>
          <cell r="Y23">
            <v>2014</v>
          </cell>
        </row>
        <row r="24">
          <cell r="U24">
            <v>1945</v>
          </cell>
          <cell r="X24">
            <v>15</v>
          </cell>
          <cell r="Y24">
            <v>2015</v>
          </cell>
        </row>
        <row r="25">
          <cell r="U25">
            <v>1946</v>
          </cell>
          <cell r="X25">
            <v>16</v>
          </cell>
          <cell r="Y25">
            <v>2016</v>
          </cell>
        </row>
        <row r="26">
          <cell r="U26">
            <v>1947</v>
          </cell>
          <cell r="X26">
            <v>17</v>
          </cell>
          <cell r="Y26">
            <v>2017</v>
          </cell>
        </row>
        <row r="27">
          <cell r="U27">
            <v>1948</v>
          </cell>
          <cell r="X27">
            <v>18</v>
          </cell>
          <cell r="Y27">
            <v>2018</v>
          </cell>
        </row>
        <row r="28">
          <cell r="U28">
            <v>1949</v>
          </cell>
          <cell r="X28">
            <v>19</v>
          </cell>
          <cell r="Y28">
            <v>2019</v>
          </cell>
        </row>
        <row r="29">
          <cell r="U29">
            <v>1950</v>
          </cell>
          <cell r="X29">
            <v>20</v>
          </cell>
          <cell r="Y29">
            <v>2020</v>
          </cell>
        </row>
        <row r="30">
          <cell r="U30">
            <v>1951</v>
          </cell>
          <cell r="X30">
            <v>21</v>
          </cell>
          <cell r="Y30">
            <v>2021</v>
          </cell>
        </row>
        <row r="31">
          <cell r="U31">
            <v>1952</v>
          </cell>
          <cell r="X31">
            <v>22</v>
          </cell>
          <cell r="Y31">
            <v>2022</v>
          </cell>
        </row>
        <row r="32">
          <cell r="U32">
            <v>1953</v>
          </cell>
          <cell r="X32">
            <v>23</v>
          </cell>
          <cell r="Y32">
            <v>2023</v>
          </cell>
        </row>
        <row r="33">
          <cell r="U33">
            <v>1954</v>
          </cell>
          <cell r="X33">
            <v>24</v>
          </cell>
          <cell r="Y33">
            <v>2024</v>
          </cell>
        </row>
        <row r="34">
          <cell r="U34">
            <v>1955</v>
          </cell>
          <cell r="X34">
            <v>25</v>
          </cell>
          <cell r="Y34">
            <v>2025</v>
          </cell>
        </row>
        <row r="35">
          <cell r="U35">
            <v>1956</v>
          </cell>
          <cell r="X35">
            <v>26</v>
          </cell>
          <cell r="Y35">
            <v>2026</v>
          </cell>
        </row>
        <row r="36">
          <cell r="U36">
            <v>1957</v>
          </cell>
          <cell r="X36">
            <v>27</v>
          </cell>
          <cell r="Y36">
            <v>2027</v>
          </cell>
        </row>
        <row r="37">
          <cell r="U37">
            <v>1958</v>
          </cell>
          <cell r="X37">
            <v>28</v>
          </cell>
          <cell r="Y37">
            <v>2028</v>
          </cell>
        </row>
        <row r="38">
          <cell r="U38">
            <v>1959</v>
          </cell>
          <cell r="X38">
            <v>29</v>
          </cell>
          <cell r="Y38">
            <v>2029</v>
          </cell>
        </row>
        <row r="39">
          <cell r="U39">
            <v>1960</v>
          </cell>
          <cell r="X39">
            <v>30</v>
          </cell>
          <cell r="Y39">
            <v>2030</v>
          </cell>
        </row>
        <row r="40">
          <cell r="U40">
            <v>1961</v>
          </cell>
          <cell r="X40">
            <v>31</v>
          </cell>
          <cell r="Y40">
            <v>2031</v>
          </cell>
        </row>
        <row r="41">
          <cell r="U41">
            <v>1962</v>
          </cell>
          <cell r="X41">
            <v>32</v>
          </cell>
          <cell r="Y41">
            <v>2032</v>
          </cell>
        </row>
        <row r="42">
          <cell r="U42">
            <v>1963</v>
          </cell>
          <cell r="X42">
            <v>33</v>
          </cell>
          <cell r="Y42">
            <v>2033</v>
          </cell>
        </row>
        <row r="43">
          <cell r="U43">
            <v>1964</v>
          </cell>
          <cell r="X43">
            <v>34</v>
          </cell>
          <cell r="Y43">
            <v>2034</v>
          </cell>
        </row>
        <row r="44">
          <cell r="U44">
            <v>1965</v>
          </cell>
          <cell r="X44">
            <v>35</v>
          </cell>
          <cell r="Y44">
            <v>2035</v>
          </cell>
        </row>
        <row r="45">
          <cell r="U45">
            <v>1966</v>
          </cell>
          <cell r="X45">
            <v>36</v>
          </cell>
          <cell r="Y45">
            <v>2036</v>
          </cell>
        </row>
        <row r="46">
          <cell r="U46">
            <v>1967</v>
          </cell>
          <cell r="X46">
            <v>37</v>
          </cell>
          <cell r="Y46">
            <v>2037</v>
          </cell>
        </row>
        <row r="47">
          <cell r="U47">
            <v>1968</v>
          </cell>
          <cell r="X47">
            <v>38</v>
          </cell>
          <cell r="Y47">
            <v>2038</v>
          </cell>
        </row>
        <row r="48">
          <cell r="U48">
            <v>1969</v>
          </cell>
          <cell r="X48">
            <v>39</v>
          </cell>
          <cell r="Y48">
            <v>2039</v>
          </cell>
        </row>
        <row r="49">
          <cell r="U49">
            <v>1970</v>
          </cell>
          <cell r="X49">
            <v>40</v>
          </cell>
          <cell r="Y49">
            <v>2040</v>
          </cell>
        </row>
        <row r="50">
          <cell r="U50">
            <v>1971</v>
          </cell>
          <cell r="X50">
            <v>41</v>
          </cell>
          <cell r="Y50">
            <v>2041</v>
          </cell>
        </row>
        <row r="51">
          <cell r="U51">
            <v>1972</v>
          </cell>
          <cell r="X51">
            <v>42</v>
          </cell>
          <cell r="Y51">
            <v>2042</v>
          </cell>
        </row>
        <row r="52">
          <cell r="U52">
            <v>1973</v>
          </cell>
          <cell r="X52">
            <v>43</v>
          </cell>
          <cell r="Y52">
            <v>2043</v>
          </cell>
        </row>
        <row r="53">
          <cell r="U53">
            <v>1974</v>
          </cell>
          <cell r="X53">
            <v>44</v>
          </cell>
          <cell r="Y53">
            <v>2044</v>
          </cell>
        </row>
        <row r="54">
          <cell r="U54">
            <v>1975</v>
          </cell>
          <cell r="X54">
            <v>45</v>
          </cell>
          <cell r="Y54">
            <v>2045</v>
          </cell>
        </row>
        <row r="55">
          <cell r="U55">
            <v>1976</v>
          </cell>
          <cell r="X55">
            <v>46</v>
          </cell>
          <cell r="Y55">
            <v>2046</v>
          </cell>
        </row>
        <row r="56">
          <cell r="U56">
            <v>1977</v>
          </cell>
          <cell r="X56">
            <v>47</v>
          </cell>
          <cell r="Y56">
            <v>2047</v>
          </cell>
        </row>
        <row r="57">
          <cell r="U57">
            <v>1978</v>
          </cell>
          <cell r="X57">
            <v>48</v>
          </cell>
          <cell r="Y57">
            <v>2048</v>
          </cell>
        </row>
        <row r="58">
          <cell r="U58">
            <v>1979</v>
          </cell>
          <cell r="X58">
            <v>49</v>
          </cell>
          <cell r="Y58">
            <v>2049</v>
          </cell>
        </row>
        <row r="59">
          <cell r="U59">
            <v>1980</v>
          </cell>
          <cell r="X59">
            <v>50</v>
          </cell>
          <cell r="Y59">
            <v>2050</v>
          </cell>
        </row>
        <row r="60">
          <cell r="U60">
            <v>1981</v>
          </cell>
          <cell r="X60">
            <v>51</v>
          </cell>
          <cell r="Y60">
            <v>2051</v>
          </cell>
        </row>
        <row r="61">
          <cell r="U61">
            <v>1982</v>
          </cell>
          <cell r="X61">
            <v>52</v>
          </cell>
          <cell r="Y61">
            <v>2052</v>
          </cell>
        </row>
        <row r="62">
          <cell r="U62">
            <v>1983</v>
          </cell>
          <cell r="X62">
            <v>53</v>
          </cell>
          <cell r="Y62">
            <v>2053</v>
          </cell>
        </row>
        <row r="63">
          <cell r="U63">
            <v>1984</v>
          </cell>
          <cell r="X63">
            <v>54</v>
          </cell>
          <cell r="Y63">
            <v>2054</v>
          </cell>
        </row>
        <row r="64">
          <cell r="U64">
            <v>1985</v>
          </cell>
          <cell r="X64">
            <v>55</v>
          </cell>
          <cell r="Y64">
            <v>2055</v>
          </cell>
        </row>
        <row r="65">
          <cell r="U65">
            <v>1986</v>
          </cell>
          <cell r="X65">
            <v>56</v>
          </cell>
          <cell r="Y65">
            <v>2056</v>
          </cell>
        </row>
        <row r="66">
          <cell r="U66">
            <v>1987</v>
          </cell>
          <cell r="X66">
            <v>57</v>
          </cell>
          <cell r="Y66">
            <v>2057</v>
          </cell>
        </row>
        <row r="67">
          <cell r="U67">
            <v>1988</v>
          </cell>
          <cell r="X67">
            <v>58</v>
          </cell>
          <cell r="Y67">
            <v>2058</v>
          </cell>
        </row>
        <row r="68">
          <cell r="U68">
            <v>1989</v>
          </cell>
          <cell r="X68">
            <v>59</v>
          </cell>
          <cell r="Y68">
            <v>2059</v>
          </cell>
        </row>
        <row r="69">
          <cell r="U69">
            <v>1990</v>
          </cell>
          <cell r="X69">
            <v>60</v>
          </cell>
          <cell r="Y69">
            <v>2060</v>
          </cell>
        </row>
        <row r="70">
          <cell r="U70">
            <v>1991</v>
          </cell>
          <cell r="X70">
            <v>61</v>
          </cell>
          <cell r="Y70">
            <v>2061</v>
          </cell>
        </row>
        <row r="71">
          <cell r="U71">
            <v>1992</v>
          </cell>
          <cell r="X71">
            <v>62</v>
          </cell>
          <cell r="Y71">
            <v>2062</v>
          </cell>
        </row>
        <row r="72">
          <cell r="U72">
            <v>1993</v>
          </cell>
          <cell r="X72">
            <v>63</v>
          </cell>
          <cell r="Y72">
            <v>2063</v>
          </cell>
        </row>
        <row r="73">
          <cell r="U73">
            <v>1994</v>
          </cell>
          <cell r="X73">
            <v>64</v>
          </cell>
          <cell r="Y73">
            <v>2064</v>
          </cell>
        </row>
        <row r="74">
          <cell r="U74">
            <v>1995</v>
          </cell>
          <cell r="X74">
            <v>65</v>
          </cell>
          <cell r="Y74">
            <v>2065</v>
          </cell>
        </row>
        <row r="75">
          <cell r="U75">
            <v>1996</v>
          </cell>
          <cell r="X75">
            <v>66</v>
          </cell>
          <cell r="Y75">
            <v>2066</v>
          </cell>
        </row>
        <row r="76">
          <cell r="U76">
            <v>1997</v>
          </cell>
          <cell r="X76">
            <v>67</v>
          </cell>
          <cell r="Y76">
            <v>2067</v>
          </cell>
        </row>
        <row r="77">
          <cell r="U77">
            <v>1998</v>
          </cell>
          <cell r="X77">
            <v>68</v>
          </cell>
          <cell r="Y77">
            <v>2068</v>
          </cell>
        </row>
        <row r="78">
          <cell r="U78">
            <v>1999</v>
          </cell>
          <cell r="X78">
            <v>69</v>
          </cell>
          <cell r="Y78">
            <v>2069</v>
          </cell>
        </row>
        <row r="79">
          <cell r="U79">
            <v>2000</v>
          </cell>
          <cell r="X79">
            <v>70</v>
          </cell>
          <cell r="Y79">
            <v>2070</v>
          </cell>
        </row>
        <row r="80">
          <cell r="U80">
            <v>2001</v>
          </cell>
          <cell r="X80">
            <v>71</v>
          </cell>
          <cell r="Y80">
            <v>2071</v>
          </cell>
        </row>
        <row r="81">
          <cell r="U81">
            <v>2002</v>
          </cell>
          <cell r="X81">
            <v>72</v>
          </cell>
          <cell r="Y81">
            <v>2072</v>
          </cell>
        </row>
        <row r="82">
          <cell r="U82">
            <v>2003</v>
          </cell>
          <cell r="X82">
            <v>73</v>
          </cell>
          <cell r="Y82">
            <v>2073</v>
          </cell>
        </row>
        <row r="83">
          <cell r="U83">
            <v>2004</v>
          </cell>
          <cell r="X83">
            <v>74</v>
          </cell>
          <cell r="Y83">
            <v>2074</v>
          </cell>
        </row>
        <row r="84">
          <cell r="U84">
            <v>2005</v>
          </cell>
          <cell r="X84">
            <v>75</v>
          </cell>
          <cell r="Y84">
            <v>2075</v>
          </cell>
        </row>
        <row r="85">
          <cell r="U85">
            <v>2006</v>
          </cell>
          <cell r="X85">
            <v>76</v>
          </cell>
          <cell r="Y85">
            <v>2076</v>
          </cell>
        </row>
        <row r="86">
          <cell r="U86">
            <v>2007</v>
          </cell>
          <cell r="X86">
            <v>77</v>
          </cell>
          <cell r="Y86">
            <v>2077</v>
          </cell>
        </row>
        <row r="87">
          <cell r="U87">
            <v>2008</v>
          </cell>
          <cell r="X87">
            <v>78</v>
          </cell>
          <cell r="Y87">
            <v>2078</v>
          </cell>
        </row>
        <row r="88">
          <cell r="U88">
            <v>2009</v>
          </cell>
          <cell r="X88">
            <v>79</v>
          </cell>
          <cell r="Y88">
            <v>2079</v>
          </cell>
        </row>
        <row r="89">
          <cell r="U89">
            <v>2010</v>
          </cell>
          <cell r="X89">
            <v>80</v>
          </cell>
          <cell r="Y89">
            <v>2080</v>
          </cell>
        </row>
        <row r="90">
          <cell r="U90">
            <v>2011</v>
          </cell>
          <cell r="X90">
            <v>81</v>
          </cell>
          <cell r="Y90">
            <v>2081</v>
          </cell>
        </row>
        <row r="91">
          <cell r="U91">
            <v>2012</v>
          </cell>
          <cell r="X91">
            <v>82</v>
          </cell>
          <cell r="Y91">
            <v>2082</v>
          </cell>
        </row>
        <row r="92">
          <cell r="U92">
            <v>2013</v>
          </cell>
          <cell r="X92">
            <v>83</v>
          </cell>
          <cell r="Y92">
            <v>2083</v>
          </cell>
        </row>
        <row r="93">
          <cell r="U93">
            <v>2014</v>
          </cell>
          <cell r="X93">
            <v>84</v>
          </cell>
          <cell r="Y93">
            <v>2084</v>
          </cell>
        </row>
        <row r="94">
          <cell r="U94">
            <v>2015</v>
          </cell>
          <cell r="X94">
            <v>85</v>
          </cell>
          <cell r="Y94">
            <v>2085</v>
          </cell>
        </row>
        <row r="95">
          <cell r="U95">
            <v>2016</v>
          </cell>
          <cell r="X95">
            <v>86</v>
          </cell>
          <cell r="Y95">
            <v>2086</v>
          </cell>
        </row>
        <row r="96">
          <cell r="U96">
            <v>2017</v>
          </cell>
          <cell r="X96">
            <v>87</v>
          </cell>
          <cell r="Y96">
            <v>2087</v>
          </cell>
        </row>
        <row r="97">
          <cell r="U97">
            <v>2018</v>
          </cell>
          <cell r="X97">
            <v>88</v>
          </cell>
          <cell r="Y97">
            <v>2088</v>
          </cell>
        </row>
        <row r="98">
          <cell r="U98">
            <v>2019</v>
          </cell>
          <cell r="X98">
            <v>89</v>
          </cell>
          <cell r="Y98">
            <v>2089</v>
          </cell>
        </row>
        <row r="99">
          <cell r="U99">
            <v>2020</v>
          </cell>
          <cell r="X99">
            <v>90</v>
          </cell>
          <cell r="Y99">
            <v>2090</v>
          </cell>
        </row>
        <row r="100">
          <cell r="U100">
            <v>2021</v>
          </cell>
          <cell r="X100">
            <v>91</v>
          </cell>
          <cell r="Y100">
            <v>2091</v>
          </cell>
        </row>
        <row r="101">
          <cell r="U101">
            <v>2022</v>
          </cell>
          <cell r="X101">
            <v>92</v>
          </cell>
          <cell r="Y101">
            <v>2092</v>
          </cell>
        </row>
        <row r="102">
          <cell r="U102">
            <v>2023</v>
          </cell>
          <cell r="X102">
            <v>93</v>
          </cell>
          <cell r="Y102">
            <v>2093</v>
          </cell>
        </row>
        <row r="103">
          <cell r="U103">
            <v>2024</v>
          </cell>
          <cell r="X103">
            <v>94</v>
          </cell>
          <cell r="Y103">
            <v>2094</v>
          </cell>
        </row>
        <row r="104">
          <cell r="U104">
            <v>2025</v>
          </cell>
          <cell r="X104">
            <v>95</v>
          </cell>
          <cell r="Y104">
            <v>2095</v>
          </cell>
        </row>
        <row r="105">
          <cell r="U105">
            <v>2026</v>
          </cell>
          <cell r="X105">
            <v>96</v>
          </cell>
          <cell r="Y105">
            <v>2096</v>
          </cell>
        </row>
        <row r="106">
          <cell r="U106">
            <v>2027</v>
          </cell>
          <cell r="X106">
            <v>97</v>
          </cell>
          <cell r="Y106">
            <v>2097</v>
          </cell>
        </row>
        <row r="107">
          <cell r="U107">
            <v>2028</v>
          </cell>
          <cell r="X107">
            <v>98</v>
          </cell>
          <cell r="Y107">
            <v>2098</v>
          </cell>
        </row>
        <row r="108">
          <cell r="U108">
            <v>2029</v>
          </cell>
          <cell r="X108">
            <v>99</v>
          </cell>
          <cell r="Y108">
            <v>2099</v>
          </cell>
        </row>
        <row r="109">
          <cell r="U109">
            <v>2030</v>
          </cell>
          <cell r="X109">
            <v>100</v>
          </cell>
          <cell r="Y109">
            <v>2100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"/>
      <sheetName val="2-я полдня"/>
      <sheetName val="БУП"/>
      <sheetName val="Обученность"/>
      <sheetName val="Итог.аттестац."/>
      <sheetName val="Рейтинг учит."/>
      <sheetName val="олимп.медал"/>
      <sheetName val="Руковод. (черн.)"/>
      <sheetName val="Руковод."/>
      <sheetName val="МР"/>
      <sheetName val="свед.об уч-ся1"/>
      <sheetName val="Здоровье"/>
      <sheetName val="Здоровье ДОУ"/>
    </sheetNames>
    <sheetDataSet>
      <sheetData sheetId="8">
        <row r="1">
          <cell r="A1" t="str">
            <v>Сведения об администрации школы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"/>
      <sheetName val="2-я полдня"/>
      <sheetName val="БУП"/>
      <sheetName val="Обученность"/>
      <sheetName val="Итог.аттестац."/>
      <sheetName val="Рейтинг учит."/>
      <sheetName val="олимп.медал"/>
      <sheetName val="Руковод. (черн.)"/>
      <sheetName val="Руковод."/>
      <sheetName val="МР"/>
      <sheetName val="свед.об уч-ся1"/>
      <sheetName val="Здоровье"/>
      <sheetName val="Здоровье ДОУ"/>
    </sheetNames>
    <sheetDataSet>
      <sheetData sheetId="8">
        <row r="1">
          <cell r="A1" t="str">
            <v>Сведения об администрации школы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Y427"/>
  <sheetViews>
    <sheetView tabSelected="1" zoomScale="90" zoomScaleNormal="90" zoomScalePageLayoutView="0" workbookViewId="0" topLeftCell="A16">
      <selection activeCell="B20" sqref="B20"/>
    </sheetView>
  </sheetViews>
  <sheetFormatPr defaultColWidth="9.00390625" defaultRowHeight="12.75"/>
  <cols>
    <col min="1" max="1" width="4.75390625" style="27" bestFit="1" customWidth="1"/>
    <col min="2" max="2" width="29.875" style="27" customWidth="1"/>
    <col min="3" max="3" width="11.25390625" style="27" customWidth="1"/>
    <col min="4" max="4" width="10.375" style="27" customWidth="1"/>
    <col min="5" max="5" width="22.25390625" style="27" bestFit="1" customWidth="1"/>
    <col min="6" max="6" width="25.00390625" style="27" customWidth="1"/>
    <col min="7" max="7" width="22.00390625" style="27" customWidth="1"/>
    <col min="8" max="8" width="22.375" style="27" customWidth="1"/>
    <col min="9" max="9" width="9.25390625" style="27" bestFit="1" customWidth="1"/>
    <col min="10" max="10" width="17.25390625" style="27" customWidth="1"/>
    <col min="11" max="11" width="10.625" style="27" customWidth="1"/>
    <col min="12" max="12" width="13.25390625" style="27" customWidth="1"/>
    <col min="13" max="13" width="21.25390625" style="27" customWidth="1"/>
    <col min="14" max="14" width="49.625" style="27" customWidth="1"/>
    <col min="15" max="15" width="9.125" style="25" customWidth="1"/>
    <col min="16" max="16" width="0" style="26" hidden="1" customWidth="1"/>
    <col min="17" max="17" width="0" style="25" hidden="1" customWidth="1"/>
    <col min="18" max="18" width="9.00390625" style="25" hidden="1" customWidth="1"/>
    <col min="19" max="19" width="9.125" style="25" hidden="1" customWidth="1"/>
    <col min="20" max="20" width="29.25390625" style="25" hidden="1" customWidth="1"/>
    <col min="21" max="21" width="9.125" style="25" hidden="1" customWidth="1"/>
    <col min="22" max="22" width="10.125" style="25" hidden="1" customWidth="1"/>
    <col min="23" max="23" width="9.125" style="25" hidden="1" customWidth="1"/>
    <col min="24" max="24" width="25.625" style="25" hidden="1" customWidth="1"/>
    <col min="25" max="26" width="9.125" style="25" hidden="1" customWidth="1"/>
    <col min="27" max="27" width="13.875" style="25" hidden="1" customWidth="1"/>
    <col min="28" max="28" width="9.125" style="25" hidden="1" customWidth="1"/>
    <col min="29" max="29" width="9.00390625" style="25" hidden="1" customWidth="1"/>
    <col min="30" max="30" width="9.125" style="25" hidden="1" customWidth="1"/>
    <col min="31" max="31" width="27.00390625" style="25" hidden="1" customWidth="1"/>
    <col min="32" max="32" width="9.125" style="25" hidden="1" customWidth="1"/>
    <col min="33" max="33" width="19.75390625" style="25" hidden="1" customWidth="1"/>
    <col min="34" max="34" width="9.125" style="25" hidden="1" customWidth="1"/>
    <col min="35" max="35" width="12.625" style="25" hidden="1" customWidth="1"/>
    <col min="36" max="37" width="9.125" style="25" hidden="1" customWidth="1"/>
    <col min="38" max="38" width="36.75390625" style="25" hidden="1" customWidth="1"/>
    <col min="39" max="39" width="9.125" style="25" hidden="1" customWidth="1"/>
    <col min="40" max="40" width="83.25390625" style="25" hidden="1" customWidth="1"/>
    <col min="41" max="41" width="23.125" style="25" hidden="1" customWidth="1"/>
    <col min="42" max="42" width="15.125" style="25" hidden="1" customWidth="1"/>
    <col min="43" max="43" width="9.125" style="25" hidden="1" customWidth="1"/>
    <col min="44" max="45" width="9.00390625" style="25" hidden="1" customWidth="1"/>
    <col min="46" max="46" width="24.75390625" style="25" hidden="1" customWidth="1"/>
    <col min="47" max="48" width="26.625" style="25" hidden="1" customWidth="1"/>
    <col min="49" max="49" width="26.75390625" style="25" hidden="1" customWidth="1"/>
    <col min="50" max="50" width="28.125" style="25" hidden="1" customWidth="1"/>
    <col min="51" max="53" width="26.625" style="25" hidden="1" customWidth="1"/>
    <col min="54" max="54" width="26.75390625" style="25" hidden="1" customWidth="1"/>
    <col min="55" max="58" width="26.625" style="25" hidden="1" customWidth="1"/>
    <col min="59" max="77" width="9.125" style="25" hidden="1" customWidth="1"/>
    <col min="78" max="78" width="0" style="25" hidden="1" customWidth="1"/>
    <col min="79" max="129" width="9.125" style="25" customWidth="1"/>
    <col min="130" max="16384" width="9.125" style="27" customWidth="1"/>
  </cols>
  <sheetData>
    <row r="1" spans="1:58" ht="20.25">
      <c r="A1" s="103" t="s">
        <v>56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R1" s="102" t="s">
        <v>57</v>
      </c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</row>
    <row r="2" spans="1:14" ht="15">
      <c r="A2" s="28"/>
      <c r="B2" s="28"/>
      <c r="C2" s="28"/>
      <c r="D2" s="29"/>
      <c r="E2" s="29"/>
      <c r="F2" s="28"/>
      <c r="G2" s="28"/>
      <c r="H2" s="28"/>
      <c r="I2" s="28"/>
      <c r="J2" s="28"/>
      <c r="K2" s="30" t="s">
        <v>58</v>
      </c>
      <c r="L2" s="31"/>
      <c r="M2" s="31"/>
      <c r="N2" s="32"/>
    </row>
    <row r="3" spans="1:14" ht="14.25">
      <c r="A3" s="33"/>
      <c r="B3" s="93" t="s">
        <v>59</v>
      </c>
      <c r="C3" s="93"/>
      <c r="D3" s="104" t="s">
        <v>173</v>
      </c>
      <c r="E3" s="104"/>
      <c r="F3" s="104"/>
      <c r="G3" s="104"/>
      <c r="H3" s="104"/>
      <c r="I3" s="104"/>
      <c r="J3" s="34"/>
      <c r="K3" s="35" t="str">
        <f>IF(C11&lt;B11,"не у всех пед.работников введен параметр ПОЛ"," ")</f>
        <v> </v>
      </c>
      <c r="L3" s="36"/>
      <c r="M3" s="37"/>
      <c r="N3" s="32"/>
    </row>
    <row r="4" spans="1:14" ht="14.25">
      <c r="A4" s="33"/>
      <c r="B4" s="93" t="s">
        <v>60</v>
      </c>
      <c r="C4" s="93"/>
      <c r="D4" s="101" t="s">
        <v>174</v>
      </c>
      <c r="E4" s="101"/>
      <c r="F4" s="101"/>
      <c r="G4" s="101"/>
      <c r="H4" s="101"/>
      <c r="I4" s="101"/>
      <c r="J4" s="34"/>
      <c r="K4" s="35" t="str">
        <f>IF(D11&lt;B11,"не у всех пед.работников введен параметр ГОД РОЖДЕНИЯ"," ")</f>
        <v> </v>
      </c>
      <c r="L4" s="36"/>
      <c r="M4" s="37"/>
      <c r="N4" s="32"/>
    </row>
    <row r="5" spans="1:14" ht="14.25">
      <c r="A5" s="33"/>
      <c r="B5" s="93" t="s">
        <v>61</v>
      </c>
      <c r="C5" s="93"/>
      <c r="D5" s="101" t="s">
        <v>175</v>
      </c>
      <c r="E5" s="101"/>
      <c r="F5" s="101"/>
      <c r="G5" s="101"/>
      <c r="H5" s="101"/>
      <c r="I5" s="101"/>
      <c r="J5" s="34"/>
      <c r="K5" s="35" t="str">
        <f>IF(F11&lt;B11,"не у всех пед.работников введен параметр ДОЛЖНОСТЬ"," ")</f>
        <v> </v>
      </c>
      <c r="L5" s="36"/>
      <c r="M5" s="37"/>
      <c r="N5" s="32"/>
    </row>
    <row r="6" spans="1:14" ht="14.25">
      <c r="A6" s="33"/>
      <c r="B6" s="93" t="s">
        <v>62</v>
      </c>
      <c r="C6" s="93"/>
      <c r="D6" s="101" t="s">
        <v>176</v>
      </c>
      <c r="E6" s="101"/>
      <c r="F6" s="101"/>
      <c r="G6" s="101"/>
      <c r="H6" s="101"/>
      <c r="I6" s="101"/>
      <c r="J6" s="34"/>
      <c r="K6" s="35" t="str">
        <f>IF(G11&lt;B11,"не у всех пед.работников введен параметр ОБРАЗОВАНИЕ"," ")</f>
        <v> </v>
      </c>
      <c r="L6" s="36"/>
      <c r="M6" s="37"/>
      <c r="N6" s="32"/>
    </row>
    <row r="7" spans="1:14" ht="14.25">
      <c r="A7" s="33"/>
      <c r="B7" s="93" t="s">
        <v>63</v>
      </c>
      <c r="C7" s="93"/>
      <c r="D7" s="101">
        <v>88314526159</v>
      </c>
      <c r="E7" s="101"/>
      <c r="F7" s="101"/>
      <c r="G7" s="101"/>
      <c r="H7" s="101"/>
      <c r="I7" s="101"/>
      <c r="J7" s="34"/>
      <c r="K7" s="35" t="str">
        <f>IF(E11&lt;B11,"не у всех пед.работников введен параметр КАТЕГОРИЯ РАБОТНИКА"," ")</f>
        <v> </v>
      </c>
      <c r="L7" s="36"/>
      <c r="M7" s="37"/>
      <c r="N7" s="32"/>
    </row>
    <row r="8" spans="1:14" ht="14.25">
      <c r="A8" s="33"/>
      <c r="B8" s="38"/>
      <c r="C8" s="38"/>
      <c r="D8" s="39"/>
      <c r="E8" s="39"/>
      <c r="F8" s="39"/>
      <c r="G8" s="39"/>
      <c r="H8" s="39"/>
      <c r="I8" s="39"/>
      <c r="J8" s="34"/>
      <c r="K8" s="35" t="str">
        <f>IF(I11&lt;B11,"не у всех пед.работников введен параметр ОБЩИЙ ПЕДАГОГИЧЕСКИЙ СТАЖ"," ")</f>
        <v> </v>
      </c>
      <c r="L8" s="36"/>
      <c r="M8" s="37"/>
      <c r="N8" s="32"/>
    </row>
    <row r="9" spans="1:14" ht="14.25">
      <c r="A9" s="40" t="s">
        <v>64</v>
      </c>
      <c r="B9" s="41" t="s">
        <v>65</v>
      </c>
      <c r="C9" s="41"/>
      <c r="D9" s="42"/>
      <c r="E9" s="42"/>
      <c r="F9" s="41"/>
      <c r="G9" s="43"/>
      <c r="H9" s="43"/>
      <c r="I9" s="43"/>
      <c r="J9" s="44"/>
      <c r="K9" s="35"/>
      <c r="L9" s="45"/>
      <c r="M9" s="37"/>
      <c r="N9" s="32"/>
    </row>
    <row r="10" spans="1:129" s="51" customFormat="1" ht="14.25">
      <c r="A10" s="46" t="s">
        <v>66</v>
      </c>
      <c r="B10" s="41" t="s">
        <v>67</v>
      </c>
      <c r="C10" s="47"/>
      <c r="D10" s="48"/>
      <c r="E10" s="48"/>
      <c r="F10" s="49"/>
      <c r="G10" s="50"/>
      <c r="H10" s="47"/>
      <c r="I10" s="47"/>
      <c r="J10" s="49"/>
      <c r="K10" s="35" t="str">
        <f>IF(K11&lt;J11,"не у всех пед.работников, имеющих квалификацию, указан ГОД её ПРИСВОЕНИЯ"," ")</f>
        <v> </v>
      </c>
      <c r="L10" s="45"/>
      <c r="M10" s="45"/>
      <c r="N10" s="45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</row>
    <row r="11" spans="1:129" s="51" customFormat="1" ht="15" thickBot="1">
      <c r="A11" s="50"/>
      <c r="B11" s="52">
        <f aca="true" t="shared" si="0" ref="B11:H11">COUNTA(B15:B264)</f>
        <v>9</v>
      </c>
      <c r="C11" s="52">
        <f t="shared" si="0"/>
        <v>9</v>
      </c>
      <c r="D11" s="52">
        <f t="shared" si="0"/>
        <v>9</v>
      </c>
      <c r="E11" s="52">
        <f t="shared" si="0"/>
        <v>9</v>
      </c>
      <c r="F11" s="52">
        <f t="shared" si="0"/>
        <v>9</v>
      </c>
      <c r="G11" s="52">
        <f t="shared" si="0"/>
        <v>9</v>
      </c>
      <c r="H11" s="52">
        <f t="shared" si="0"/>
        <v>9</v>
      </c>
      <c r="I11" s="52">
        <f>COUNT(I15:I264)</f>
        <v>9</v>
      </c>
      <c r="J11" s="52">
        <f>COUNTIF(J15:J264,"высшая")+COUNTIF(J15:J264,"первая")+COUNTIF(J15:J264,"вторая")</f>
        <v>8</v>
      </c>
      <c r="K11" s="52">
        <f>COUNTA(K15:K264)</f>
        <v>8</v>
      </c>
      <c r="L11" s="52">
        <f>COUNT(L15:L264)</f>
        <v>7</v>
      </c>
      <c r="M11" s="52">
        <f>COUNTA(M15:M264)</f>
        <v>0</v>
      </c>
      <c r="N11" s="52">
        <f>COUNTA(N15:N264)</f>
        <v>0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</row>
    <row r="12" spans="1:14" ht="46.5" customHeight="1" thickBot="1">
      <c r="A12" s="94" t="s">
        <v>5</v>
      </c>
      <c r="B12" s="94" t="s">
        <v>36</v>
      </c>
      <c r="C12" s="94" t="s">
        <v>52</v>
      </c>
      <c r="D12" s="94" t="s">
        <v>68</v>
      </c>
      <c r="E12" s="94" t="s">
        <v>69</v>
      </c>
      <c r="F12" s="94" t="s">
        <v>12</v>
      </c>
      <c r="G12" s="96" t="s">
        <v>0</v>
      </c>
      <c r="H12" s="97"/>
      <c r="I12" s="98" t="s">
        <v>70</v>
      </c>
      <c r="J12" s="96" t="s">
        <v>35</v>
      </c>
      <c r="K12" s="97"/>
      <c r="L12" s="98" t="s">
        <v>53</v>
      </c>
      <c r="M12" s="98" t="s">
        <v>71</v>
      </c>
      <c r="N12" s="94" t="s">
        <v>72</v>
      </c>
    </row>
    <row r="13" spans="1:14" ht="23.25" thickBot="1">
      <c r="A13" s="95"/>
      <c r="B13" s="95"/>
      <c r="C13" s="95"/>
      <c r="D13" s="95"/>
      <c r="E13" s="95"/>
      <c r="F13" s="95"/>
      <c r="G13" s="53" t="s">
        <v>73</v>
      </c>
      <c r="H13" s="53" t="s">
        <v>74</v>
      </c>
      <c r="I13" s="99"/>
      <c r="J13" s="53" t="s">
        <v>75</v>
      </c>
      <c r="K13" s="53" t="s">
        <v>76</v>
      </c>
      <c r="L13" s="99"/>
      <c r="M13" s="99"/>
      <c r="N13" s="95"/>
    </row>
    <row r="14" spans="1:58" ht="15" thickBot="1">
      <c r="A14" s="54" t="s">
        <v>77</v>
      </c>
      <c r="B14" s="54" t="s">
        <v>78</v>
      </c>
      <c r="C14" s="54" t="s">
        <v>79</v>
      </c>
      <c r="D14" s="54" t="s">
        <v>80</v>
      </c>
      <c r="E14" s="54" t="s">
        <v>81</v>
      </c>
      <c r="F14" s="54" t="s">
        <v>82</v>
      </c>
      <c r="G14" s="54" t="s">
        <v>83</v>
      </c>
      <c r="H14" s="54" t="s">
        <v>84</v>
      </c>
      <c r="I14" s="54" t="s">
        <v>85</v>
      </c>
      <c r="J14" s="54" t="s">
        <v>86</v>
      </c>
      <c r="K14" s="54" t="s">
        <v>87</v>
      </c>
      <c r="L14" s="54" t="s">
        <v>88</v>
      </c>
      <c r="M14" s="54" t="s">
        <v>89</v>
      </c>
      <c r="N14" s="54" t="s">
        <v>90</v>
      </c>
      <c r="R14" s="25" t="s">
        <v>91</v>
      </c>
      <c r="T14" s="25" t="s">
        <v>73</v>
      </c>
      <c r="V14" s="25" t="s">
        <v>6</v>
      </c>
      <c r="X14" s="25" t="s">
        <v>92</v>
      </c>
      <c r="AA14" s="25" t="s">
        <v>93</v>
      </c>
      <c r="AC14" s="25" t="s">
        <v>94</v>
      </c>
      <c r="AE14" s="25" t="s">
        <v>95</v>
      </c>
      <c r="AG14" s="25" t="s">
        <v>96</v>
      </c>
      <c r="AI14" s="25" t="s">
        <v>97</v>
      </c>
      <c r="AL14" s="25" t="s">
        <v>98</v>
      </c>
      <c r="AN14" s="25" t="s">
        <v>99</v>
      </c>
      <c r="AP14" s="25" t="s">
        <v>100</v>
      </c>
      <c r="AT14" s="25" t="s">
        <v>101</v>
      </c>
      <c r="AU14" s="33" t="s">
        <v>102</v>
      </c>
      <c r="AV14" s="33" t="s">
        <v>103</v>
      </c>
      <c r="AW14" s="33" t="s">
        <v>104</v>
      </c>
      <c r="AX14" s="33" t="s">
        <v>105</v>
      </c>
      <c r="AY14" s="33" t="s">
        <v>106</v>
      </c>
      <c r="AZ14" s="33" t="s">
        <v>107</v>
      </c>
      <c r="BA14" s="33" t="s">
        <v>108</v>
      </c>
      <c r="BB14" s="33" t="s">
        <v>109</v>
      </c>
      <c r="BC14" s="33" t="s">
        <v>110</v>
      </c>
      <c r="BD14" s="33" t="s">
        <v>111</v>
      </c>
      <c r="BE14" s="33" t="s">
        <v>112</v>
      </c>
      <c r="BF14" s="33" t="s">
        <v>113</v>
      </c>
    </row>
    <row r="15" spans="1:58" ht="28.5">
      <c r="A15" s="55">
        <v>1</v>
      </c>
      <c r="B15" s="56" t="s">
        <v>175</v>
      </c>
      <c r="C15" s="57" t="s">
        <v>54</v>
      </c>
      <c r="D15" s="57">
        <v>1978</v>
      </c>
      <c r="E15" s="58" t="s">
        <v>169</v>
      </c>
      <c r="F15" s="58" t="s">
        <v>115</v>
      </c>
      <c r="G15" s="56" t="s">
        <v>32</v>
      </c>
      <c r="H15" s="56" t="s">
        <v>177</v>
      </c>
      <c r="I15" s="57">
        <v>15</v>
      </c>
      <c r="J15" s="57" t="s">
        <v>27</v>
      </c>
      <c r="K15" s="57">
        <v>2008</v>
      </c>
      <c r="L15" s="57">
        <v>2009</v>
      </c>
      <c r="M15" s="56"/>
      <c r="N15" s="56"/>
      <c r="R15" s="25" t="s">
        <v>54</v>
      </c>
      <c r="T15" s="25" t="s">
        <v>32</v>
      </c>
      <c r="V15" s="25" t="s">
        <v>7</v>
      </c>
      <c r="X15" s="25">
        <v>2000</v>
      </c>
      <c r="AA15" s="25">
        <v>1910</v>
      </c>
      <c r="AC15" s="25">
        <v>0</v>
      </c>
      <c r="AE15" s="25">
        <v>1995</v>
      </c>
      <c r="AG15" s="25" t="s">
        <v>114</v>
      </c>
      <c r="AI15" s="25">
        <v>72</v>
      </c>
      <c r="AL15" s="25" t="s">
        <v>115</v>
      </c>
      <c r="AN15" s="25" t="s">
        <v>37</v>
      </c>
      <c r="AP15" s="25" t="s">
        <v>116</v>
      </c>
      <c r="AT15" s="100" t="s">
        <v>117</v>
      </c>
      <c r="AU15" s="25" t="s">
        <v>118</v>
      </c>
      <c r="AV15" s="25" t="s">
        <v>119</v>
      </c>
      <c r="AW15" s="25" t="s">
        <v>120</v>
      </c>
      <c r="AX15" s="25" t="s">
        <v>121</v>
      </c>
      <c r="AY15" s="25" t="s">
        <v>122</v>
      </c>
      <c r="AZ15" s="25" t="s">
        <v>107</v>
      </c>
      <c r="BA15" s="25" t="s">
        <v>123</v>
      </c>
      <c r="BB15" s="25" t="s">
        <v>124</v>
      </c>
      <c r="BC15" s="25" t="s">
        <v>110</v>
      </c>
      <c r="BD15" s="25" t="s">
        <v>125</v>
      </c>
      <c r="BE15" s="25" t="s">
        <v>112</v>
      </c>
      <c r="BF15" s="25" t="s">
        <v>113</v>
      </c>
    </row>
    <row r="16" spans="1:58" ht="28.5">
      <c r="A16" s="59">
        <v>2</v>
      </c>
      <c r="B16" s="56" t="s">
        <v>190</v>
      </c>
      <c r="C16" s="56" t="s">
        <v>54</v>
      </c>
      <c r="D16" s="57">
        <v>1938</v>
      </c>
      <c r="E16" s="58" t="s">
        <v>51</v>
      </c>
      <c r="F16" s="58" t="s">
        <v>51</v>
      </c>
      <c r="G16" s="56" t="s">
        <v>33</v>
      </c>
      <c r="H16" s="56" t="s">
        <v>178</v>
      </c>
      <c r="I16" s="57">
        <v>49</v>
      </c>
      <c r="J16" s="57" t="s">
        <v>27</v>
      </c>
      <c r="K16" s="57">
        <v>2010</v>
      </c>
      <c r="L16" s="57">
        <v>1998</v>
      </c>
      <c r="M16" s="56"/>
      <c r="N16" s="56"/>
      <c r="P16" s="26">
        <f>COUNTIF(J15:J264,"высшая")</f>
        <v>0</v>
      </c>
      <c r="R16" s="25" t="s">
        <v>55</v>
      </c>
      <c r="T16" s="25" t="s">
        <v>33</v>
      </c>
      <c r="V16" s="25" t="s">
        <v>27</v>
      </c>
      <c r="X16" s="25">
        <v>2001</v>
      </c>
      <c r="AA16" s="25">
        <v>1911</v>
      </c>
      <c r="AC16" s="25">
        <v>1</v>
      </c>
      <c r="AE16" s="25">
        <v>1996</v>
      </c>
      <c r="AG16" s="25" t="s">
        <v>126</v>
      </c>
      <c r="AI16" s="25">
        <v>108</v>
      </c>
      <c r="AL16" s="25" t="s">
        <v>127</v>
      </c>
      <c r="AN16" s="25" t="s">
        <v>38</v>
      </c>
      <c r="AP16" s="25" t="s">
        <v>128</v>
      </c>
      <c r="AT16" s="100"/>
      <c r="AU16" s="25" t="s">
        <v>129</v>
      </c>
      <c r="AV16" s="25" t="s">
        <v>130</v>
      </c>
      <c r="AW16" s="25" t="s">
        <v>131</v>
      </c>
      <c r="AX16" s="25" t="s">
        <v>132</v>
      </c>
      <c r="AY16" s="25" t="s">
        <v>133</v>
      </c>
      <c r="AZ16" s="25" t="s">
        <v>134</v>
      </c>
      <c r="BA16" s="25" t="s">
        <v>135</v>
      </c>
      <c r="BB16" s="25" t="s">
        <v>136</v>
      </c>
      <c r="BC16" s="25" t="s">
        <v>137</v>
      </c>
      <c r="BD16" s="25" t="s">
        <v>138</v>
      </c>
      <c r="BE16" s="25" t="s">
        <v>129</v>
      </c>
      <c r="BF16" s="25" t="s">
        <v>129</v>
      </c>
    </row>
    <row r="17" spans="1:56" ht="42.75">
      <c r="A17" s="59">
        <v>3</v>
      </c>
      <c r="B17" s="56" t="s">
        <v>179</v>
      </c>
      <c r="C17" s="57" t="s">
        <v>54</v>
      </c>
      <c r="D17" s="57">
        <v>1943</v>
      </c>
      <c r="E17" s="58" t="s">
        <v>51</v>
      </c>
      <c r="F17" s="58" t="s">
        <v>51</v>
      </c>
      <c r="G17" s="56" t="s">
        <v>33</v>
      </c>
      <c r="H17" s="56" t="s">
        <v>180</v>
      </c>
      <c r="I17" s="57">
        <v>43</v>
      </c>
      <c r="J17" s="57" t="s">
        <v>149</v>
      </c>
      <c r="K17" s="57"/>
      <c r="L17" s="57"/>
      <c r="M17" s="56"/>
      <c r="N17" s="56"/>
      <c r="P17" s="26">
        <f>COUNTIF(J15:J264,"первая")</f>
        <v>4</v>
      </c>
      <c r="T17" s="25" t="s">
        <v>34</v>
      </c>
      <c r="V17" s="25" t="s">
        <v>26</v>
      </c>
      <c r="X17" s="25">
        <v>2002</v>
      </c>
      <c r="AA17" s="25">
        <v>1912</v>
      </c>
      <c r="AC17" s="25">
        <v>2</v>
      </c>
      <c r="AE17" s="25">
        <v>1997</v>
      </c>
      <c r="AG17" s="25" t="s">
        <v>139</v>
      </c>
      <c r="AI17" s="25">
        <v>144</v>
      </c>
      <c r="AL17" s="25" t="s">
        <v>51</v>
      </c>
      <c r="AN17" s="25" t="s">
        <v>39</v>
      </c>
      <c r="AP17" s="25" t="s">
        <v>140</v>
      </c>
      <c r="AT17" s="100"/>
      <c r="AV17" s="25" t="s">
        <v>141</v>
      </c>
      <c r="AW17" s="25" t="s">
        <v>142</v>
      </c>
      <c r="AX17" s="25" t="s">
        <v>129</v>
      </c>
      <c r="AY17" s="25" t="s">
        <v>143</v>
      </c>
      <c r="AZ17" s="25" t="s">
        <v>129</v>
      </c>
      <c r="BA17" s="25" t="s">
        <v>144</v>
      </c>
      <c r="BB17" s="25" t="s">
        <v>145</v>
      </c>
      <c r="BC17" s="25" t="s">
        <v>146</v>
      </c>
      <c r="BD17" s="25" t="s">
        <v>147</v>
      </c>
    </row>
    <row r="18" spans="1:56" ht="28.5">
      <c r="A18" s="59">
        <v>4</v>
      </c>
      <c r="B18" s="56" t="s">
        <v>191</v>
      </c>
      <c r="C18" s="57" t="s">
        <v>54</v>
      </c>
      <c r="D18" s="57">
        <v>1983</v>
      </c>
      <c r="E18" s="58" t="s">
        <v>51</v>
      </c>
      <c r="F18" s="58" t="s">
        <v>51</v>
      </c>
      <c r="G18" s="56" t="s">
        <v>33</v>
      </c>
      <c r="H18" s="56" t="s">
        <v>181</v>
      </c>
      <c r="I18" s="57">
        <v>7</v>
      </c>
      <c r="J18" s="57" t="s">
        <v>26</v>
      </c>
      <c r="K18" s="57">
        <v>2010</v>
      </c>
      <c r="L18" s="57">
        <v>2011</v>
      </c>
      <c r="M18" s="56"/>
      <c r="N18" s="56"/>
      <c r="P18" s="26">
        <f>COUNTIF(J16:J265,"вторая")</f>
        <v>4</v>
      </c>
      <c r="T18" s="25" t="s">
        <v>148</v>
      </c>
      <c r="V18" s="25" t="s">
        <v>149</v>
      </c>
      <c r="X18" s="25">
        <v>2003</v>
      </c>
      <c r="AA18" s="25">
        <v>1913</v>
      </c>
      <c r="AC18" s="25">
        <v>3</v>
      </c>
      <c r="AE18" s="25">
        <v>1998</v>
      </c>
      <c r="AL18" s="25" t="s">
        <v>150</v>
      </c>
      <c r="AN18" s="25" t="s">
        <v>40</v>
      </c>
      <c r="AT18" s="100"/>
      <c r="AV18" s="25" t="s">
        <v>103</v>
      </c>
      <c r="AW18" s="25" t="s">
        <v>104</v>
      </c>
      <c r="AY18" s="25" t="s">
        <v>151</v>
      </c>
      <c r="BA18" s="25" t="s">
        <v>129</v>
      </c>
      <c r="BB18" s="25" t="s">
        <v>129</v>
      </c>
      <c r="BC18" s="25" t="s">
        <v>129</v>
      </c>
      <c r="BD18" s="25" t="s">
        <v>129</v>
      </c>
    </row>
    <row r="19" spans="1:51" ht="28.5">
      <c r="A19" s="59">
        <v>5</v>
      </c>
      <c r="B19" s="56" t="s">
        <v>182</v>
      </c>
      <c r="C19" s="57" t="s">
        <v>54</v>
      </c>
      <c r="D19" s="57">
        <v>1978</v>
      </c>
      <c r="E19" s="58" t="s">
        <v>51</v>
      </c>
      <c r="F19" s="58" t="s">
        <v>51</v>
      </c>
      <c r="G19" s="56" t="s">
        <v>33</v>
      </c>
      <c r="H19" s="56" t="s">
        <v>181</v>
      </c>
      <c r="I19" s="57">
        <v>4</v>
      </c>
      <c r="J19" s="57" t="s">
        <v>26</v>
      </c>
      <c r="K19" s="57">
        <v>2008</v>
      </c>
      <c r="L19" s="57">
        <v>2012</v>
      </c>
      <c r="M19" s="56"/>
      <c r="N19" s="56"/>
      <c r="P19" s="26">
        <f>SUM(P16:P18)</f>
        <v>8</v>
      </c>
      <c r="X19" s="25">
        <v>2004</v>
      </c>
      <c r="AA19" s="25">
        <v>1914</v>
      </c>
      <c r="AC19" s="25">
        <v>4</v>
      </c>
      <c r="AE19" s="25">
        <v>1999</v>
      </c>
      <c r="AL19" s="25" t="s">
        <v>152</v>
      </c>
      <c r="AN19" s="25" t="s">
        <v>41</v>
      </c>
      <c r="AT19" s="100"/>
      <c r="AV19" s="25" t="s">
        <v>153</v>
      </c>
      <c r="AW19" s="25" t="s">
        <v>154</v>
      </c>
      <c r="AY19" s="25" t="s">
        <v>129</v>
      </c>
    </row>
    <row r="20" spans="1:49" ht="42.75">
      <c r="A20" s="59">
        <v>6</v>
      </c>
      <c r="B20" s="56" t="s">
        <v>192</v>
      </c>
      <c r="C20" s="57" t="s">
        <v>54</v>
      </c>
      <c r="D20" s="57">
        <v>1972</v>
      </c>
      <c r="E20" s="58" t="s">
        <v>51</v>
      </c>
      <c r="F20" s="58" t="s">
        <v>51</v>
      </c>
      <c r="G20" s="56" t="s">
        <v>33</v>
      </c>
      <c r="H20" s="56" t="s">
        <v>183</v>
      </c>
      <c r="I20" s="57">
        <v>5</v>
      </c>
      <c r="J20" s="57" t="s">
        <v>27</v>
      </c>
      <c r="K20" s="57">
        <v>2012</v>
      </c>
      <c r="L20" s="57">
        <v>2011</v>
      </c>
      <c r="M20" s="56"/>
      <c r="N20" s="56"/>
      <c r="X20" s="25">
        <v>2005</v>
      </c>
      <c r="AA20" s="25">
        <v>1915</v>
      </c>
      <c r="AC20" s="25">
        <v>5</v>
      </c>
      <c r="AE20" s="25">
        <v>2000</v>
      </c>
      <c r="AL20" s="25" t="s">
        <v>155</v>
      </c>
      <c r="AN20" s="25" t="s">
        <v>42</v>
      </c>
      <c r="AT20" s="100"/>
      <c r="AV20" s="25" t="s">
        <v>156</v>
      </c>
      <c r="AW20" s="25" t="s">
        <v>157</v>
      </c>
    </row>
    <row r="21" spans="1:49" ht="28.5">
      <c r="A21" s="59">
        <v>7</v>
      </c>
      <c r="B21" s="56" t="s">
        <v>184</v>
      </c>
      <c r="C21" s="57" t="s">
        <v>54</v>
      </c>
      <c r="D21" s="57">
        <v>1950</v>
      </c>
      <c r="E21" s="58" t="s">
        <v>51</v>
      </c>
      <c r="F21" s="58" t="s">
        <v>51</v>
      </c>
      <c r="G21" s="56" t="s">
        <v>33</v>
      </c>
      <c r="H21" s="56" t="s">
        <v>185</v>
      </c>
      <c r="I21" s="57">
        <v>33</v>
      </c>
      <c r="J21" s="57" t="s">
        <v>27</v>
      </c>
      <c r="K21" s="57">
        <v>2011</v>
      </c>
      <c r="L21" s="57">
        <v>2008</v>
      </c>
      <c r="M21" s="56"/>
      <c r="N21" s="56"/>
      <c r="X21" s="25">
        <v>2006</v>
      </c>
      <c r="AA21" s="25">
        <v>1916</v>
      </c>
      <c r="AC21" s="25">
        <v>6</v>
      </c>
      <c r="AE21" s="25">
        <v>2001</v>
      </c>
      <c r="AL21" s="25" t="s">
        <v>50</v>
      </c>
      <c r="AN21" s="25" t="s">
        <v>43</v>
      </c>
      <c r="AT21" s="100"/>
      <c r="AV21" s="25" t="s">
        <v>158</v>
      </c>
      <c r="AW21" s="25" t="s">
        <v>129</v>
      </c>
    </row>
    <row r="22" spans="1:48" ht="28.5">
      <c r="A22" s="59">
        <v>8</v>
      </c>
      <c r="B22" s="56" t="s">
        <v>186</v>
      </c>
      <c r="C22" s="57" t="s">
        <v>54</v>
      </c>
      <c r="D22" s="57">
        <v>1962</v>
      </c>
      <c r="E22" s="58" t="s">
        <v>51</v>
      </c>
      <c r="F22" s="58" t="s">
        <v>51</v>
      </c>
      <c r="G22" s="56" t="s">
        <v>148</v>
      </c>
      <c r="H22" s="56" t="s">
        <v>187</v>
      </c>
      <c r="I22" s="57">
        <v>14</v>
      </c>
      <c r="J22" s="57" t="s">
        <v>26</v>
      </c>
      <c r="K22" s="57">
        <v>2010</v>
      </c>
      <c r="L22" s="57"/>
      <c r="M22" s="56"/>
      <c r="N22" s="56"/>
      <c r="X22" s="25">
        <v>2007</v>
      </c>
      <c r="AA22" s="25">
        <v>1917</v>
      </c>
      <c r="AC22" s="25">
        <v>7</v>
      </c>
      <c r="AE22" s="25">
        <v>2002</v>
      </c>
      <c r="AL22" s="25" t="s">
        <v>159</v>
      </c>
      <c r="AN22" s="25" t="s">
        <v>44</v>
      </c>
      <c r="AT22" s="100"/>
      <c r="AV22" s="25" t="s">
        <v>129</v>
      </c>
    </row>
    <row r="23" spans="1:40" ht="28.5">
      <c r="A23" s="59">
        <v>9</v>
      </c>
      <c r="B23" s="56" t="s">
        <v>188</v>
      </c>
      <c r="C23" s="57" t="s">
        <v>54</v>
      </c>
      <c r="D23" s="57">
        <v>1967</v>
      </c>
      <c r="E23" s="58" t="s">
        <v>51</v>
      </c>
      <c r="F23" s="58" t="s">
        <v>51</v>
      </c>
      <c r="G23" s="56" t="s">
        <v>148</v>
      </c>
      <c r="H23" s="56" t="s">
        <v>189</v>
      </c>
      <c r="I23" s="57">
        <v>4</v>
      </c>
      <c r="J23" s="57" t="s">
        <v>26</v>
      </c>
      <c r="K23" s="57">
        <v>2008</v>
      </c>
      <c r="L23" s="57">
        <v>2012</v>
      </c>
      <c r="M23" s="56"/>
      <c r="N23" s="56"/>
      <c r="X23" s="25">
        <v>2008</v>
      </c>
      <c r="AA23" s="25">
        <v>1918</v>
      </c>
      <c r="AC23" s="25">
        <v>8</v>
      </c>
      <c r="AE23" s="25">
        <v>2003</v>
      </c>
      <c r="AL23" s="25" t="s">
        <v>160</v>
      </c>
      <c r="AN23" s="25" t="s">
        <v>45</v>
      </c>
    </row>
    <row r="24" spans="1:40" ht="14.25">
      <c r="A24" s="59">
        <v>10</v>
      </c>
      <c r="B24" s="56"/>
      <c r="C24" s="57"/>
      <c r="D24" s="57"/>
      <c r="E24" s="58"/>
      <c r="F24" s="58"/>
      <c r="G24" s="56"/>
      <c r="H24" s="56"/>
      <c r="I24" s="57"/>
      <c r="J24" s="57"/>
      <c r="K24" s="57"/>
      <c r="L24" s="57"/>
      <c r="M24" s="56"/>
      <c r="N24" s="56"/>
      <c r="X24" s="25">
        <v>2009</v>
      </c>
      <c r="AA24" s="25">
        <v>1919</v>
      </c>
      <c r="AC24" s="25">
        <v>9</v>
      </c>
      <c r="AE24" s="25">
        <v>2004</v>
      </c>
      <c r="AL24" s="25" t="s">
        <v>161</v>
      </c>
      <c r="AN24" s="25" t="s">
        <v>46</v>
      </c>
    </row>
    <row r="25" spans="1:40" ht="14.25">
      <c r="A25" s="59">
        <v>11</v>
      </c>
      <c r="B25" s="56"/>
      <c r="C25" s="57"/>
      <c r="D25" s="57"/>
      <c r="E25" s="58"/>
      <c r="F25" s="58"/>
      <c r="G25" s="56"/>
      <c r="H25" s="56"/>
      <c r="I25" s="57"/>
      <c r="J25" s="57"/>
      <c r="K25" s="57"/>
      <c r="L25" s="57"/>
      <c r="M25" s="56"/>
      <c r="N25" s="56"/>
      <c r="X25" s="25">
        <v>2010</v>
      </c>
      <c r="AA25" s="25">
        <v>1920</v>
      </c>
      <c r="AC25" s="25">
        <v>10</v>
      </c>
      <c r="AE25" s="25">
        <v>2005</v>
      </c>
      <c r="AL25" s="25" t="s">
        <v>162</v>
      </c>
      <c r="AN25" s="25" t="s">
        <v>47</v>
      </c>
    </row>
    <row r="26" spans="1:40" ht="14.25">
      <c r="A26" s="59">
        <v>12</v>
      </c>
      <c r="B26" s="56"/>
      <c r="C26" s="57"/>
      <c r="D26" s="57"/>
      <c r="E26" s="58"/>
      <c r="F26" s="58"/>
      <c r="G26" s="56"/>
      <c r="H26" s="56"/>
      <c r="I26" s="57"/>
      <c r="J26" s="57"/>
      <c r="K26" s="57"/>
      <c r="L26" s="57"/>
      <c r="M26" s="56"/>
      <c r="N26" s="56"/>
      <c r="X26" s="25">
        <v>2011</v>
      </c>
      <c r="AA26" s="25">
        <v>1921</v>
      </c>
      <c r="AC26" s="25">
        <v>11</v>
      </c>
      <c r="AE26" s="25">
        <v>2006</v>
      </c>
      <c r="AL26" s="25" t="s">
        <v>163</v>
      </c>
      <c r="AN26" s="25" t="s">
        <v>48</v>
      </c>
    </row>
    <row r="27" spans="1:40" ht="14.25">
      <c r="A27" s="59">
        <v>13</v>
      </c>
      <c r="B27" s="56"/>
      <c r="C27" s="57"/>
      <c r="D27" s="57"/>
      <c r="E27" s="58"/>
      <c r="F27" s="58"/>
      <c r="G27" s="56"/>
      <c r="H27" s="56"/>
      <c r="I27" s="57"/>
      <c r="J27" s="57"/>
      <c r="K27" s="57"/>
      <c r="L27" s="57"/>
      <c r="M27" s="56"/>
      <c r="N27" s="56"/>
      <c r="X27" s="25">
        <v>2012</v>
      </c>
      <c r="AA27" s="25">
        <v>1922</v>
      </c>
      <c r="AC27" s="25">
        <v>12</v>
      </c>
      <c r="AE27" s="25">
        <v>2007</v>
      </c>
      <c r="AN27" s="25" t="s">
        <v>164</v>
      </c>
    </row>
    <row r="28" spans="1:40" ht="14.25">
      <c r="A28" s="59">
        <v>14</v>
      </c>
      <c r="B28" s="56"/>
      <c r="C28" s="57"/>
      <c r="D28" s="57"/>
      <c r="E28" s="58"/>
      <c r="F28" s="58"/>
      <c r="G28" s="56"/>
      <c r="H28" s="56"/>
      <c r="I28" s="57"/>
      <c r="J28" s="57"/>
      <c r="K28" s="57"/>
      <c r="L28" s="57"/>
      <c r="M28" s="56"/>
      <c r="N28" s="56"/>
      <c r="X28" s="25">
        <v>2013</v>
      </c>
      <c r="AA28" s="25">
        <v>1923</v>
      </c>
      <c r="AC28" s="25">
        <v>13</v>
      </c>
      <c r="AE28" s="25">
        <v>2008</v>
      </c>
      <c r="AN28" s="25" t="s">
        <v>165</v>
      </c>
    </row>
    <row r="29" spans="1:40" ht="14.25">
      <c r="A29" s="59">
        <v>15</v>
      </c>
      <c r="B29" s="56"/>
      <c r="C29" s="57"/>
      <c r="D29" s="57"/>
      <c r="E29" s="58"/>
      <c r="F29" s="58"/>
      <c r="G29" s="56"/>
      <c r="H29" s="56"/>
      <c r="I29" s="57"/>
      <c r="J29" s="57"/>
      <c r="K29" s="57"/>
      <c r="L29" s="57"/>
      <c r="M29" s="56"/>
      <c r="N29" s="56"/>
      <c r="X29" s="25">
        <v>2014</v>
      </c>
      <c r="AA29" s="25">
        <v>1924</v>
      </c>
      <c r="AC29" s="25">
        <v>14</v>
      </c>
      <c r="AE29" s="25">
        <v>2009</v>
      </c>
      <c r="AN29" s="25" t="s">
        <v>166</v>
      </c>
    </row>
    <row r="30" spans="1:40" ht="14.25">
      <c r="A30" s="59">
        <v>16</v>
      </c>
      <c r="B30" s="56"/>
      <c r="C30" s="57"/>
      <c r="D30" s="57"/>
      <c r="E30" s="58"/>
      <c r="F30" s="58"/>
      <c r="G30" s="56"/>
      <c r="H30" s="56"/>
      <c r="I30" s="57"/>
      <c r="J30" s="57"/>
      <c r="K30" s="57"/>
      <c r="L30" s="57"/>
      <c r="M30" s="56"/>
      <c r="N30" s="56"/>
      <c r="X30" s="25">
        <v>2015</v>
      </c>
      <c r="AA30" s="25">
        <v>1925</v>
      </c>
      <c r="AC30" s="25">
        <v>15</v>
      </c>
      <c r="AE30" s="25">
        <v>2010</v>
      </c>
      <c r="AN30" s="25" t="s">
        <v>167</v>
      </c>
    </row>
    <row r="31" spans="1:40" ht="14.25">
      <c r="A31" s="59">
        <v>17</v>
      </c>
      <c r="B31" s="56"/>
      <c r="C31" s="57"/>
      <c r="D31" s="57"/>
      <c r="E31" s="58"/>
      <c r="F31" s="58"/>
      <c r="G31" s="56"/>
      <c r="H31" s="56"/>
      <c r="I31" s="57"/>
      <c r="J31" s="57"/>
      <c r="K31" s="57"/>
      <c r="L31" s="57"/>
      <c r="M31" s="56"/>
      <c r="N31" s="56"/>
      <c r="X31" s="25">
        <v>2016</v>
      </c>
      <c r="AA31" s="25">
        <v>1926</v>
      </c>
      <c r="AC31" s="25">
        <v>16</v>
      </c>
      <c r="AE31" s="25">
        <v>2011</v>
      </c>
      <c r="AN31" s="25" t="s">
        <v>49</v>
      </c>
    </row>
    <row r="32" spans="1:31" ht="14.25">
      <c r="A32" s="59">
        <v>18</v>
      </c>
      <c r="B32" s="56"/>
      <c r="C32" s="57"/>
      <c r="D32" s="57"/>
      <c r="E32" s="58"/>
      <c r="F32" s="58"/>
      <c r="G32" s="56"/>
      <c r="H32" s="56"/>
      <c r="I32" s="57"/>
      <c r="J32" s="57"/>
      <c r="K32" s="57"/>
      <c r="L32" s="57"/>
      <c r="M32" s="56"/>
      <c r="N32" s="56"/>
      <c r="X32" s="25">
        <v>2017</v>
      </c>
      <c r="AA32" s="25">
        <v>1927</v>
      </c>
      <c r="AC32" s="25">
        <v>17</v>
      </c>
      <c r="AE32" s="25">
        <v>2012</v>
      </c>
    </row>
    <row r="33" spans="1:31" ht="14.25">
      <c r="A33" s="59">
        <v>19</v>
      </c>
      <c r="B33" s="56"/>
      <c r="C33" s="57"/>
      <c r="D33" s="57"/>
      <c r="E33" s="58"/>
      <c r="F33" s="58"/>
      <c r="G33" s="56"/>
      <c r="H33" s="56"/>
      <c r="I33" s="57"/>
      <c r="J33" s="57"/>
      <c r="K33" s="57"/>
      <c r="L33" s="57"/>
      <c r="M33" s="56"/>
      <c r="N33" s="56"/>
      <c r="X33" s="25">
        <v>2018</v>
      </c>
      <c r="AA33" s="25">
        <v>1928</v>
      </c>
      <c r="AC33" s="25">
        <v>18</v>
      </c>
      <c r="AE33" s="25">
        <v>2013</v>
      </c>
    </row>
    <row r="34" spans="1:31" ht="14.25">
      <c r="A34" s="59">
        <v>20</v>
      </c>
      <c r="B34" s="56"/>
      <c r="C34" s="57"/>
      <c r="D34" s="57"/>
      <c r="E34" s="58"/>
      <c r="F34" s="58"/>
      <c r="G34" s="56"/>
      <c r="H34" s="56"/>
      <c r="I34" s="57"/>
      <c r="J34" s="57"/>
      <c r="K34" s="57"/>
      <c r="L34" s="57"/>
      <c r="M34" s="56"/>
      <c r="N34" s="56"/>
      <c r="X34" s="25">
        <v>2019</v>
      </c>
      <c r="AA34" s="25">
        <v>1929</v>
      </c>
      <c r="AC34" s="25">
        <v>19</v>
      </c>
      <c r="AE34" s="25">
        <v>2014</v>
      </c>
    </row>
    <row r="35" spans="1:31" ht="14.25">
      <c r="A35" s="59">
        <v>21</v>
      </c>
      <c r="B35" s="56"/>
      <c r="C35" s="57"/>
      <c r="D35" s="57"/>
      <c r="E35" s="58"/>
      <c r="F35" s="58"/>
      <c r="G35" s="56"/>
      <c r="H35" s="56"/>
      <c r="I35" s="57"/>
      <c r="J35" s="57"/>
      <c r="K35" s="57"/>
      <c r="L35" s="57"/>
      <c r="M35" s="56"/>
      <c r="N35" s="56"/>
      <c r="X35" s="25">
        <v>2020</v>
      </c>
      <c r="AA35" s="25">
        <v>1930</v>
      </c>
      <c r="AC35" s="25">
        <v>20</v>
      </c>
      <c r="AE35" s="25">
        <v>2015</v>
      </c>
    </row>
    <row r="36" spans="1:31" ht="14.25">
      <c r="A36" s="59">
        <v>22</v>
      </c>
      <c r="B36" s="56"/>
      <c r="C36" s="57"/>
      <c r="D36" s="57"/>
      <c r="E36" s="58"/>
      <c r="F36" s="58"/>
      <c r="G36" s="56"/>
      <c r="H36" s="56"/>
      <c r="I36" s="57"/>
      <c r="J36" s="57"/>
      <c r="K36" s="57"/>
      <c r="L36" s="57"/>
      <c r="M36" s="56"/>
      <c r="N36" s="56"/>
      <c r="X36" s="25">
        <v>2021</v>
      </c>
      <c r="AA36" s="25">
        <v>1931</v>
      </c>
      <c r="AC36" s="25">
        <v>21</v>
      </c>
      <c r="AE36" s="25">
        <v>2016</v>
      </c>
    </row>
    <row r="37" spans="1:42" ht="14.25">
      <c r="A37" s="59">
        <v>23</v>
      </c>
      <c r="B37" s="56"/>
      <c r="C37" s="57"/>
      <c r="D37" s="57"/>
      <c r="E37" s="58"/>
      <c r="F37" s="58"/>
      <c r="G37" s="56"/>
      <c r="H37" s="56"/>
      <c r="I37" s="57"/>
      <c r="J37" s="57"/>
      <c r="K37" s="57"/>
      <c r="L37" s="57"/>
      <c r="M37" s="56"/>
      <c r="N37" s="56"/>
      <c r="X37" s="25">
        <v>2022</v>
      </c>
      <c r="AA37" s="25">
        <v>1932</v>
      </c>
      <c r="AC37" s="25">
        <v>22</v>
      </c>
      <c r="AE37" s="25">
        <v>2017</v>
      </c>
      <c r="AL37" s="25" t="s">
        <v>168</v>
      </c>
      <c r="AN37" s="25" t="s">
        <v>169</v>
      </c>
      <c r="AO37" s="25" t="s">
        <v>51</v>
      </c>
      <c r="AP37" s="25" t="s">
        <v>170</v>
      </c>
    </row>
    <row r="38" spans="1:42" ht="14.25">
      <c r="A38" s="59">
        <v>24</v>
      </c>
      <c r="B38" s="56"/>
      <c r="C38" s="57"/>
      <c r="D38" s="57"/>
      <c r="E38" s="58"/>
      <c r="F38" s="58"/>
      <c r="G38" s="56"/>
      <c r="H38" s="56"/>
      <c r="I38" s="57"/>
      <c r="J38" s="57"/>
      <c r="K38" s="57"/>
      <c r="L38" s="57"/>
      <c r="M38" s="56"/>
      <c r="N38" s="56"/>
      <c r="X38" s="25">
        <v>2023</v>
      </c>
      <c r="AA38" s="25">
        <v>1933</v>
      </c>
      <c r="AC38" s="25">
        <v>23</v>
      </c>
      <c r="AE38" s="25">
        <v>2018</v>
      </c>
      <c r="AL38" s="25" t="s">
        <v>169</v>
      </c>
      <c r="AN38" s="25" t="s">
        <v>115</v>
      </c>
      <c r="AO38" s="25" t="s">
        <v>51</v>
      </c>
      <c r="AP38" s="25" t="s">
        <v>152</v>
      </c>
    </row>
    <row r="39" spans="1:42" ht="14.25">
      <c r="A39" s="59">
        <v>25</v>
      </c>
      <c r="B39" s="56"/>
      <c r="C39" s="57"/>
      <c r="D39" s="57"/>
      <c r="E39" s="58"/>
      <c r="F39" s="58"/>
      <c r="G39" s="56"/>
      <c r="H39" s="56"/>
      <c r="I39" s="57"/>
      <c r="J39" s="57"/>
      <c r="K39" s="57"/>
      <c r="L39" s="57"/>
      <c r="M39" s="56"/>
      <c r="N39" s="56"/>
      <c r="X39" s="25">
        <v>2024</v>
      </c>
      <c r="AA39" s="25">
        <v>1934</v>
      </c>
      <c r="AC39" s="25">
        <v>24</v>
      </c>
      <c r="AE39" s="25">
        <v>2019</v>
      </c>
      <c r="AL39" s="25" t="s">
        <v>51</v>
      </c>
      <c r="AN39" s="25" t="s">
        <v>127</v>
      </c>
      <c r="AO39" s="25" t="s">
        <v>150</v>
      </c>
      <c r="AP39" s="25" t="s">
        <v>155</v>
      </c>
    </row>
    <row r="40" spans="1:42" ht="14.25">
      <c r="A40" s="59">
        <v>26</v>
      </c>
      <c r="B40" s="56"/>
      <c r="C40" s="57"/>
      <c r="D40" s="57"/>
      <c r="E40" s="58"/>
      <c r="F40" s="58"/>
      <c r="G40" s="56"/>
      <c r="H40" s="56"/>
      <c r="I40" s="57"/>
      <c r="J40" s="57"/>
      <c r="K40" s="57"/>
      <c r="L40" s="57"/>
      <c r="M40" s="56"/>
      <c r="N40" s="56"/>
      <c r="X40" s="25">
        <v>2025</v>
      </c>
      <c r="AA40" s="25">
        <v>1935</v>
      </c>
      <c r="AC40" s="25">
        <v>25</v>
      </c>
      <c r="AE40" s="25">
        <v>2020</v>
      </c>
      <c r="AL40" s="25" t="s">
        <v>171</v>
      </c>
      <c r="AP40" s="25" t="s">
        <v>50</v>
      </c>
    </row>
    <row r="41" spans="1:42" ht="14.25">
      <c r="A41" s="59">
        <v>27</v>
      </c>
      <c r="B41" s="56"/>
      <c r="C41" s="57"/>
      <c r="D41" s="57"/>
      <c r="E41" s="58"/>
      <c r="F41" s="58"/>
      <c r="G41" s="56"/>
      <c r="H41" s="56"/>
      <c r="I41" s="57"/>
      <c r="J41" s="57"/>
      <c r="K41" s="57"/>
      <c r="L41" s="57"/>
      <c r="M41" s="56"/>
      <c r="N41" s="56"/>
      <c r="X41" s="25">
        <v>2026</v>
      </c>
      <c r="AA41" s="25">
        <v>1936</v>
      </c>
      <c r="AC41" s="25">
        <v>26</v>
      </c>
      <c r="AE41" s="25">
        <v>2021</v>
      </c>
      <c r="AP41" s="25" t="s">
        <v>159</v>
      </c>
    </row>
    <row r="42" spans="1:42" ht="14.25">
      <c r="A42" s="59">
        <v>28</v>
      </c>
      <c r="B42" s="56"/>
      <c r="C42" s="57"/>
      <c r="D42" s="57"/>
      <c r="E42" s="58"/>
      <c r="F42" s="58"/>
      <c r="G42" s="56"/>
      <c r="H42" s="56"/>
      <c r="I42" s="57"/>
      <c r="J42" s="57"/>
      <c r="K42" s="57"/>
      <c r="L42" s="57"/>
      <c r="M42" s="56"/>
      <c r="N42" s="56"/>
      <c r="X42" s="25">
        <v>2027</v>
      </c>
      <c r="AA42" s="25">
        <v>1937</v>
      </c>
      <c r="AC42" s="25">
        <v>27</v>
      </c>
      <c r="AE42" s="25">
        <v>2022</v>
      </c>
      <c r="AP42" s="25" t="s">
        <v>160</v>
      </c>
    </row>
    <row r="43" spans="1:42" ht="14.25">
      <c r="A43" s="59">
        <v>29</v>
      </c>
      <c r="B43" s="56"/>
      <c r="C43" s="57"/>
      <c r="D43" s="57"/>
      <c r="E43" s="58"/>
      <c r="F43" s="58"/>
      <c r="G43" s="56"/>
      <c r="H43" s="56"/>
      <c r="I43" s="57"/>
      <c r="J43" s="57"/>
      <c r="K43" s="57"/>
      <c r="L43" s="57"/>
      <c r="M43" s="56"/>
      <c r="N43" s="56"/>
      <c r="X43" s="25">
        <v>2028</v>
      </c>
      <c r="AA43" s="25">
        <v>1938</v>
      </c>
      <c r="AC43" s="25">
        <v>28</v>
      </c>
      <c r="AE43" s="25">
        <v>2023</v>
      </c>
      <c r="AP43" s="25" t="s">
        <v>161</v>
      </c>
    </row>
    <row r="44" spans="1:42" ht="14.25">
      <c r="A44" s="59">
        <v>30</v>
      </c>
      <c r="B44" s="56"/>
      <c r="C44" s="57"/>
      <c r="D44" s="57"/>
      <c r="E44" s="58"/>
      <c r="F44" s="58"/>
      <c r="G44" s="56"/>
      <c r="H44" s="56"/>
      <c r="I44" s="57"/>
      <c r="J44" s="57"/>
      <c r="K44" s="57"/>
      <c r="L44" s="57"/>
      <c r="M44" s="56"/>
      <c r="N44" s="56"/>
      <c r="X44" s="25">
        <v>2029</v>
      </c>
      <c r="AA44" s="25">
        <v>1939</v>
      </c>
      <c r="AC44" s="25">
        <v>29</v>
      </c>
      <c r="AE44" s="25">
        <v>2024</v>
      </c>
      <c r="AP44" s="25" t="s">
        <v>162</v>
      </c>
    </row>
    <row r="45" spans="1:42" ht="14.25">
      <c r="A45" s="59">
        <v>31</v>
      </c>
      <c r="B45" s="56"/>
      <c r="C45" s="57"/>
      <c r="D45" s="57"/>
      <c r="E45" s="58"/>
      <c r="F45" s="58"/>
      <c r="G45" s="56"/>
      <c r="H45" s="56"/>
      <c r="I45" s="57"/>
      <c r="J45" s="57"/>
      <c r="K45" s="57"/>
      <c r="L45" s="57"/>
      <c r="M45" s="56"/>
      <c r="N45" s="56"/>
      <c r="X45" s="25">
        <v>2030</v>
      </c>
      <c r="AA45" s="25">
        <v>1940</v>
      </c>
      <c r="AC45" s="25">
        <v>30</v>
      </c>
      <c r="AE45" s="25">
        <v>2025</v>
      </c>
      <c r="AP45" s="25" t="s">
        <v>163</v>
      </c>
    </row>
    <row r="46" spans="1:31" ht="14.25">
      <c r="A46" s="59">
        <v>32</v>
      </c>
      <c r="B46" s="56"/>
      <c r="C46" s="57"/>
      <c r="D46" s="57"/>
      <c r="E46" s="58"/>
      <c r="F46" s="58"/>
      <c r="G46" s="56"/>
      <c r="H46" s="56"/>
      <c r="I46" s="57"/>
      <c r="J46" s="57"/>
      <c r="K46" s="57"/>
      <c r="L46" s="57"/>
      <c r="M46" s="56"/>
      <c r="N46" s="56"/>
      <c r="X46" s="25">
        <v>2031</v>
      </c>
      <c r="AA46" s="25">
        <v>1941</v>
      </c>
      <c r="AC46" s="25">
        <v>31</v>
      </c>
      <c r="AE46" s="25">
        <v>2026</v>
      </c>
    </row>
    <row r="47" spans="1:31" ht="14.25">
      <c r="A47" s="59">
        <v>33</v>
      </c>
      <c r="B47" s="56"/>
      <c r="C47" s="57"/>
      <c r="D47" s="57"/>
      <c r="E47" s="58"/>
      <c r="F47" s="58"/>
      <c r="G47" s="56"/>
      <c r="H47" s="56"/>
      <c r="I47" s="57"/>
      <c r="J47" s="57"/>
      <c r="K47" s="57"/>
      <c r="L47" s="57"/>
      <c r="M47" s="56"/>
      <c r="N47" s="56"/>
      <c r="X47" s="25">
        <v>2032</v>
      </c>
      <c r="AA47" s="25">
        <v>1942</v>
      </c>
      <c r="AC47" s="25">
        <v>32</v>
      </c>
      <c r="AE47" s="25">
        <v>2027</v>
      </c>
    </row>
    <row r="48" spans="1:31" ht="14.25">
      <c r="A48" s="59">
        <v>34</v>
      </c>
      <c r="B48" s="56"/>
      <c r="C48" s="57"/>
      <c r="D48" s="57"/>
      <c r="E48" s="58"/>
      <c r="F48" s="58"/>
      <c r="G48" s="56"/>
      <c r="H48" s="56"/>
      <c r="I48" s="57"/>
      <c r="J48" s="57"/>
      <c r="K48" s="57"/>
      <c r="L48" s="57"/>
      <c r="M48" s="56"/>
      <c r="N48" s="56"/>
      <c r="X48" s="25">
        <v>2033</v>
      </c>
      <c r="AA48" s="25">
        <v>1943</v>
      </c>
      <c r="AC48" s="25">
        <v>33</v>
      </c>
      <c r="AE48" s="25">
        <v>2028</v>
      </c>
    </row>
    <row r="49" spans="1:31" ht="14.25">
      <c r="A49" s="59">
        <v>35</v>
      </c>
      <c r="B49" s="56"/>
      <c r="C49" s="57"/>
      <c r="D49" s="57"/>
      <c r="E49" s="58"/>
      <c r="F49" s="58"/>
      <c r="G49" s="56"/>
      <c r="H49" s="56"/>
      <c r="I49" s="57"/>
      <c r="J49" s="57"/>
      <c r="K49" s="57"/>
      <c r="L49" s="57"/>
      <c r="M49" s="56"/>
      <c r="N49" s="56"/>
      <c r="X49" s="25">
        <v>2034</v>
      </c>
      <c r="AA49" s="25">
        <v>1944</v>
      </c>
      <c r="AC49" s="25">
        <v>34</v>
      </c>
      <c r="AE49" s="25">
        <v>2029</v>
      </c>
    </row>
    <row r="50" spans="1:31" ht="14.25">
      <c r="A50" s="59">
        <v>36</v>
      </c>
      <c r="B50" s="56"/>
      <c r="C50" s="57"/>
      <c r="D50" s="57"/>
      <c r="E50" s="58"/>
      <c r="F50" s="58"/>
      <c r="G50" s="56"/>
      <c r="H50" s="56"/>
      <c r="I50" s="57"/>
      <c r="J50" s="57"/>
      <c r="K50" s="57"/>
      <c r="L50" s="57"/>
      <c r="M50" s="56"/>
      <c r="N50" s="56"/>
      <c r="X50" s="25">
        <v>2035</v>
      </c>
      <c r="AA50" s="25">
        <v>1945</v>
      </c>
      <c r="AC50" s="25">
        <v>35</v>
      </c>
      <c r="AE50" s="25">
        <v>2030</v>
      </c>
    </row>
    <row r="51" spans="1:31" ht="14.25">
      <c r="A51" s="59">
        <v>37</v>
      </c>
      <c r="B51" s="56"/>
      <c r="C51" s="57"/>
      <c r="D51" s="57"/>
      <c r="E51" s="58"/>
      <c r="F51" s="58"/>
      <c r="G51" s="56"/>
      <c r="H51" s="56"/>
      <c r="I51" s="57"/>
      <c r="J51" s="57"/>
      <c r="K51" s="57"/>
      <c r="L51" s="57"/>
      <c r="M51" s="56"/>
      <c r="N51" s="56"/>
      <c r="X51" s="25">
        <v>2036</v>
      </c>
      <c r="AA51" s="25">
        <v>1946</v>
      </c>
      <c r="AC51" s="25">
        <v>36</v>
      </c>
      <c r="AE51" s="25">
        <v>2031</v>
      </c>
    </row>
    <row r="52" spans="1:31" ht="14.25">
      <c r="A52" s="59">
        <v>38</v>
      </c>
      <c r="B52" s="56"/>
      <c r="C52" s="57"/>
      <c r="D52" s="57"/>
      <c r="E52" s="58"/>
      <c r="F52" s="58"/>
      <c r="G52" s="56"/>
      <c r="H52" s="56"/>
      <c r="I52" s="57"/>
      <c r="J52" s="57"/>
      <c r="K52" s="57"/>
      <c r="L52" s="57"/>
      <c r="M52" s="56"/>
      <c r="N52" s="56"/>
      <c r="X52" s="25">
        <v>2037</v>
      </c>
      <c r="AA52" s="25">
        <v>1947</v>
      </c>
      <c r="AC52" s="25">
        <v>37</v>
      </c>
      <c r="AE52" s="25">
        <v>2032</v>
      </c>
    </row>
    <row r="53" spans="1:31" ht="14.25">
      <c r="A53" s="59">
        <v>39</v>
      </c>
      <c r="B53" s="56"/>
      <c r="C53" s="57"/>
      <c r="D53" s="57"/>
      <c r="E53" s="58"/>
      <c r="F53" s="58"/>
      <c r="G53" s="56"/>
      <c r="H53" s="56"/>
      <c r="I53" s="57"/>
      <c r="J53" s="57"/>
      <c r="K53" s="57"/>
      <c r="L53" s="57"/>
      <c r="M53" s="56"/>
      <c r="N53" s="56"/>
      <c r="X53" s="25">
        <v>2038</v>
      </c>
      <c r="AA53" s="25">
        <v>1948</v>
      </c>
      <c r="AC53" s="25">
        <v>38</v>
      </c>
      <c r="AE53" s="25">
        <v>2033</v>
      </c>
    </row>
    <row r="54" spans="1:31" ht="14.25">
      <c r="A54" s="59">
        <v>40</v>
      </c>
      <c r="B54" s="56"/>
      <c r="C54" s="57"/>
      <c r="D54" s="57"/>
      <c r="E54" s="58"/>
      <c r="F54" s="58"/>
      <c r="G54" s="56"/>
      <c r="H54" s="56"/>
      <c r="I54" s="57"/>
      <c r="J54" s="57"/>
      <c r="K54" s="57"/>
      <c r="L54" s="57"/>
      <c r="M54" s="56"/>
      <c r="N54" s="56"/>
      <c r="X54" s="25">
        <v>2039</v>
      </c>
      <c r="AA54" s="25">
        <v>1949</v>
      </c>
      <c r="AC54" s="25">
        <v>39</v>
      </c>
      <c r="AE54" s="25">
        <v>2034</v>
      </c>
    </row>
    <row r="55" spans="1:31" ht="14.25">
      <c r="A55" s="59">
        <v>41</v>
      </c>
      <c r="B55" s="56"/>
      <c r="C55" s="57"/>
      <c r="D55" s="57"/>
      <c r="E55" s="58"/>
      <c r="F55" s="58"/>
      <c r="G55" s="56"/>
      <c r="H55" s="56"/>
      <c r="I55" s="57"/>
      <c r="J55" s="57"/>
      <c r="K55" s="57"/>
      <c r="L55" s="57"/>
      <c r="M55" s="56"/>
      <c r="N55" s="56"/>
      <c r="X55" s="25">
        <v>2040</v>
      </c>
      <c r="AA55" s="25">
        <v>1950</v>
      </c>
      <c r="AC55" s="25">
        <v>40</v>
      </c>
      <c r="AE55" s="25">
        <v>2035</v>
      </c>
    </row>
    <row r="56" spans="1:31" ht="14.25">
      <c r="A56" s="59">
        <v>42</v>
      </c>
      <c r="B56" s="56"/>
      <c r="C56" s="57"/>
      <c r="D56" s="57"/>
      <c r="E56" s="58"/>
      <c r="F56" s="58"/>
      <c r="G56" s="56"/>
      <c r="H56" s="56"/>
      <c r="I56" s="57"/>
      <c r="J56" s="57"/>
      <c r="K56" s="57"/>
      <c r="L56" s="57"/>
      <c r="M56" s="56"/>
      <c r="N56" s="56"/>
      <c r="X56" s="25">
        <v>2041</v>
      </c>
      <c r="AA56" s="25">
        <v>1951</v>
      </c>
      <c r="AC56" s="25">
        <v>41</v>
      </c>
      <c r="AE56" s="25">
        <v>2036</v>
      </c>
    </row>
    <row r="57" spans="1:31" ht="14.25">
      <c r="A57" s="59">
        <v>43</v>
      </c>
      <c r="B57" s="56"/>
      <c r="C57" s="57"/>
      <c r="D57" s="57"/>
      <c r="E57" s="58"/>
      <c r="F57" s="58"/>
      <c r="G57" s="56"/>
      <c r="H57" s="56"/>
      <c r="I57" s="57"/>
      <c r="J57" s="57"/>
      <c r="K57" s="57"/>
      <c r="L57" s="57"/>
      <c r="M57" s="56"/>
      <c r="N57" s="56"/>
      <c r="X57" s="25">
        <v>2042</v>
      </c>
      <c r="AA57" s="25">
        <v>1952</v>
      </c>
      <c r="AC57" s="25">
        <v>42</v>
      </c>
      <c r="AE57" s="25">
        <v>2037</v>
      </c>
    </row>
    <row r="58" spans="1:31" ht="14.25">
      <c r="A58" s="59">
        <v>44</v>
      </c>
      <c r="B58" s="56"/>
      <c r="C58" s="57"/>
      <c r="D58" s="57"/>
      <c r="E58" s="58"/>
      <c r="F58" s="58"/>
      <c r="G58" s="56"/>
      <c r="H58" s="56"/>
      <c r="I58" s="57"/>
      <c r="J58" s="57"/>
      <c r="K58" s="57"/>
      <c r="L58" s="57"/>
      <c r="M58" s="56"/>
      <c r="N58" s="56"/>
      <c r="X58" s="25">
        <v>2043</v>
      </c>
      <c r="AA58" s="25">
        <v>1953</v>
      </c>
      <c r="AC58" s="25">
        <v>43</v>
      </c>
      <c r="AE58" s="25">
        <v>2038</v>
      </c>
    </row>
    <row r="59" spans="1:31" ht="14.25">
      <c r="A59" s="59">
        <v>45</v>
      </c>
      <c r="B59" s="56"/>
      <c r="C59" s="57"/>
      <c r="D59" s="57"/>
      <c r="E59" s="58"/>
      <c r="F59" s="58"/>
      <c r="G59" s="56"/>
      <c r="H59" s="56"/>
      <c r="I59" s="57"/>
      <c r="J59" s="57"/>
      <c r="K59" s="57"/>
      <c r="L59" s="57"/>
      <c r="M59" s="56"/>
      <c r="N59" s="56"/>
      <c r="X59" s="25">
        <v>2044</v>
      </c>
      <c r="AA59" s="25">
        <v>1954</v>
      </c>
      <c r="AC59" s="25">
        <v>44</v>
      </c>
      <c r="AE59" s="25">
        <v>2039</v>
      </c>
    </row>
    <row r="60" spans="1:31" ht="14.25">
      <c r="A60" s="59">
        <v>46</v>
      </c>
      <c r="B60" s="56"/>
      <c r="C60" s="57"/>
      <c r="D60" s="57"/>
      <c r="E60" s="58"/>
      <c r="F60" s="58"/>
      <c r="G60" s="56"/>
      <c r="H60" s="56"/>
      <c r="I60" s="57"/>
      <c r="J60" s="57"/>
      <c r="K60" s="57"/>
      <c r="L60" s="57"/>
      <c r="M60" s="56"/>
      <c r="N60" s="56"/>
      <c r="X60" s="25">
        <v>2045</v>
      </c>
      <c r="AA60" s="25">
        <v>1955</v>
      </c>
      <c r="AC60" s="25">
        <v>45</v>
      </c>
      <c r="AE60" s="25">
        <v>2040</v>
      </c>
    </row>
    <row r="61" spans="1:31" ht="14.25">
      <c r="A61" s="59">
        <v>47</v>
      </c>
      <c r="B61" s="56"/>
      <c r="C61" s="57"/>
      <c r="D61" s="57"/>
      <c r="E61" s="58"/>
      <c r="F61" s="58"/>
      <c r="G61" s="56"/>
      <c r="H61" s="56"/>
      <c r="I61" s="57"/>
      <c r="J61" s="57"/>
      <c r="K61" s="57"/>
      <c r="L61" s="57"/>
      <c r="M61" s="56"/>
      <c r="N61" s="56"/>
      <c r="X61" s="25">
        <v>2046</v>
      </c>
      <c r="AA61" s="25">
        <v>1956</v>
      </c>
      <c r="AC61" s="25">
        <v>46</v>
      </c>
      <c r="AE61" s="25">
        <v>2041</v>
      </c>
    </row>
    <row r="62" spans="1:31" ht="14.25">
      <c r="A62" s="59">
        <v>48</v>
      </c>
      <c r="B62" s="56"/>
      <c r="C62" s="57"/>
      <c r="D62" s="57"/>
      <c r="E62" s="58"/>
      <c r="F62" s="58"/>
      <c r="G62" s="56"/>
      <c r="H62" s="56"/>
      <c r="I62" s="57"/>
      <c r="J62" s="57"/>
      <c r="K62" s="57"/>
      <c r="L62" s="57"/>
      <c r="M62" s="56"/>
      <c r="N62" s="56"/>
      <c r="X62" s="25">
        <v>2047</v>
      </c>
      <c r="AA62" s="25">
        <v>1957</v>
      </c>
      <c r="AC62" s="25">
        <v>47</v>
      </c>
      <c r="AE62" s="25">
        <v>2042</v>
      </c>
    </row>
    <row r="63" spans="1:31" ht="14.25">
      <c r="A63" s="59">
        <v>49</v>
      </c>
      <c r="B63" s="56"/>
      <c r="C63" s="57"/>
      <c r="D63" s="57"/>
      <c r="E63" s="58"/>
      <c r="F63" s="58"/>
      <c r="G63" s="56"/>
      <c r="H63" s="56"/>
      <c r="I63" s="57"/>
      <c r="J63" s="57"/>
      <c r="K63" s="57"/>
      <c r="L63" s="57"/>
      <c r="M63" s="56"/>
      <c r="N63" s="56"/>
      <c r="X63" s="25">
        <v>2048</v>
      </c>
      <c r="AA63" s="25">
        <v>1958</v>
      </c>
      <c r="AC63" s="25">
        <v>48</v>
      </c>
      <c r="AE63" s="25">
        <v>2043</v>
      </c>
    </row>
    <row r="64" spans="1:31" ht="14.25">
      <c r="A64" s="59">
        <v>50</v>
      </c>
      <c r="B64" s="56"/>
      <c r="C64" s="57"/>
      <c r="D64" s="57"/>
      <c r="E64" s="58"/>
      <c r="F64" s="58"/>
      <c r="G64" s="56"/>
      <c r="H64" s="56"/>
      <c r="I64" s="57"/>
      <c r="J64" s="57"/>
      <c r="K64" s="57"/>
      <c r="L64" s="57"/>
      <c r="M64" s="56"/>
      <c r="N64" s="56"/>
      <c r="X64" s="25">
        <v>2049</v>
      </c>
      <c r="AA64" s="25">
        <v>1959</v>
      </c>
      <c r="AC64" s="25">
        <v>49</v>
      </c>
      <c r="AE64" s="25">
        <v>2044</v>
      </c>
    </row>
    <row r="65" spans="1:31" ht="14.25">
      <c r="A65" s="59">
        <v>51</v>
      </c>
      <c r="B65" s="56"/>
      <c r="C65" s="57"/>
      <c r="D65" s="57"/>
      <c r="E65" s="58"/>
      <c r="F65" s="58"/>
      <c r="G65" s="56"/>
      <c r="H65" s="56"/>
      <c r="I65" s="57"/>
      <c r="J65" s="57"/>
      <c r="K65" s="57"/>
      <c r="L65" s="57"/>
      <c r="M65" s="56"/>
      <c r="N65" s="56"/>
      <c r="X65" s="25">
        <v>2050</v>
      </c>
      <c r="AA65" s="25">
        <v>1960</v>
      </c>
      <c r="AC65" s="25">
        <v>50</v>
      </c>
      <c r="AE65" s="25">
        <v>2045</v>
      </c>
    </row>
    <row r="66" spans="1:31" ht="14.25">
      <c r="A66" s="59">
        <v>52</v>
      </c>
      <c r="B66" s="56"/>
      <c r="C66" s="57"/>
      <c r="D66" s="57"/>
      <c r="E66" s="58"/>
      <c r="F66" s="58"/>
      <c r="G66" s="56"/>
      <c r="H66" s="56"/>
      <c r="I66" s="57"/>
      <c r="J66" s="57"/>
      <c r="K66" s="57"/>
      <c r="L66" s="57"/>
      <c r="M66" s="56"/>
      <c r="N66" s="56"/>
      <c r="AA66" s="25">
        <v>1961</v>
      </c>
      <c r="AC66" s="25">
        <v>51</v>
      </c>
      <c r="AE66" s="25">
        <v>2046</v>
      </c>
    </row>
    <row r="67" spans="1:31" ht="14.25">
      <c r="A67" s="59">
        <v>53</v>
      </c>
      <c r="B67" s="56"/>
      <c r="C67" s="57"/>
      <c r="D67" s="57"/>
      <c r="E67" s="58"/>
      <c r="F67" s="58"/>
      <c r="G67" s="56"/>
      <c r="H67" s="56"/>
      <c r="I67" s="57"/>
      <c r="J67" s="57"/>
      <c r="K67" s="57"/>
      <c r="L67" s="57"/>
      <c r="M67" s="56"/>
      <c r="N67" s="56"/>
      <c r="AA67" s="25">
        <v>1962</v>
      </c>
      <c r="AC67" s="25">
        <v>52</v>
      </c>
      <c r="AE67" s="25">
        <v>2047</v>
      </c>
    </row>
    <row r="68" spans="1:31" ht="14.25">
      <c r="A68" s="59">
        <v>54</v>
      </c>
      <c r="B68" s="56"/>
      <c r="C68" s="57"/>
      <c r="D68" s="57"/>
      <c r="E68" s="58"/>
      <c r="F68" s="58"/>
      <c r="G68" s="56"/>
      <c r="H68" s="56"/>
      <c r="I68" s="57"/>
      <c r="J68" s="57"/>
      <c r="K68" s="57"/>
      <c r="L68" s="57"/>
      <c r="M68" s="56"/>
      <c r="N68" s="56"/>
      <c r="AA68" s="25">
        <v>1963</v>
      </c>
      <c r="AC68" s="25">
        <v>53</v>
      </c>
      <c r="AE68" s="25">
        <v>2048</v>
      </c>
    </row>
    <row r="69" spans="1:31" ht="14.25">
      <c r="A69" s="59">
        <v>55</v>
      </c>
      <c r="B69" s="56"/>
      <c r="C69" s="57"/>
      <c r="D69" s="57"/>
      <c r="E69" s="58"/>
      <c r="F69" s="58"/>
      <c r="G69" s="56"/>
      <c r="H69" s="56"/>
      <c r="I69" s="57"/>
      <c r="J69" s="57"/>
      <c r="K69" s="57"/>
      <c r="L69" s="57"/>
      <c r="M69" s="56"/>
      <c r="N69" s="56"/>
      <c r="AA69" s="25">
        <v>1964</v>
      </c>
      <c r="AC69" s="25">
        <v>54</v>
      </c>
      <c r="AE69" s="25">
        <v>2049</v>
      </c>
    </row>
    <row r="70" spans="1:31" ht="14.25">
      <c r="A70" s="59">
        <v>56</v>
      </c>
      <c r="B70" s="56"/>
      <c r="C70" s="57"/>
      <c r="D70" s="57"/>
      <c r="E70" s="58"/>
      <c r="F70" s="58"/>
      <c r="G70" s="56"/>
      <c r="H70" s="56"/>
      <c r="I70" s="57"/>
      <c r="J70" s="57"/>
      <c r="K70" s="57"/>
      <c r="L70" s="57"/>
      <c r="M70" s="56"/>
      <c r="N70" s="56"/>
      <c r="AA70" s="25">
        <v>1965</v>
      </c>
      <c r="AC70" s="25">
        <v>55</v>
      </c>
      <c r="AE70" s="25">
        <v>2050</v>
      </c>
    </row>
    <row r="71" spans="1:29" ht="14.25">
      <c r="A71" s="59">
        <v>57</v>
      </c>
      <c r="B71" s="56"/>
      <c r="C71" s="57"/>
      <c r="D71" s="57"/>
      <c r="E71" s="58"/>
      <c r="F71" s="58"/>
      <c r="G71" s="56"/>
      <c r="H71" s="56"/>
      <c r="I71" s="57"/>
      <c r="J71" s="57"/>
      <c r="K71" s="57"/>
      <c r="L71" s="57"/>
      <c r="M71" s="56"/>
      <c r="N71" s="56"/>
      <c r="AA71" s="25">
        <v>1966</v>
      </c>
      <c r="AC71" s="25">
        <v>56</v>
      </c>
    </row>
    <row r="72" spans="1:29" ht="14.25">
      <c r="A72" s="59">
        <v>58</v>
      </c>
      <c r="B72" s="56"/>
      <c r="C72" s="57"/>
      <c r="D72" s="57"/>
      <c r="E72" s="58"/>
      <c r="F72" s="58"/>
      <c r="G72" s="56"/>
      <c r="H72" s="56"/>
      <c r="I72" s="57"/>
      <c r="J72" s="57"/>
      <c r="K72" s="57"/>
      <c r="L72" s="57"/>
      <c r="M72" s="56"/>
      <c r="N72" s="56"/>
      <c r="AA72" s="25">
        <v>1967</v>
      </c>
      <c r="AC72" s="25">
        <v>57</v>
      </c>
    </row>
    <row r="73" spans="1:29" ht="14.25">
      <c r="A73" s="59">
        <v>59</v>
      </c>
      <c r="B73" s="56"/>
      <c r="C73" s="57"/>
      <c r="D73" s="57"/>
      <c r="E73" s="58"/>
      <c r="F73" s="58"/>
      <c r="G73" s="56"/>
      <c r="H73" s="56"/>
      <c r="I73" s="57"/>
      <c r="J73" s="57"/>
      <c r="K73" s="57"/>
      <c r="L73" s="57"/>
      <c r="M73" s="56"/>
      <c r="N73" s="56"/>
      <c r="AA73" s="25">
        <v>1968</v>
      </c>
      <c r="AC73" s="25">
        <v>58</v>
      </c>
    </row>
    <row r="74" spans="1:29" ht="14.25">
      <c r="A74" s="59">
        <v>60</v>
      </c>
      <c r="B74" s="56"/>
      <c r="C74" s="57"/>
      <c r="D74" s="57"/>
      <c r="E74" s="58"/>
      <c r="F74" s="58"/>
      <c r="G74" s="56"/>
      <c r="H74" s="56"/>
      <c r="I74" s="57"/>
      <c r="J74" s="57"/>
      <c r="K74" s="57"/>
      <c r="L74" s="57"/>
      <c r="M74" s="56"/>
      <c r="N74" s="56"/>
      <c r="AA74" s="25">
        <v>1969</v>
      </c>
      <c r="AC74" s="25">
        <v>59</v>
      </c>
    </row>
    <row r="75" spans="1:29" ht="14.25">
      <c r="A75" s="59">
        <v>61</v>
      </c>
      <c r="B75" s="56"/>
      <c r="C75" s="57"/>
      <c r="D75" s="57"/>
      <c r="E75" s="58"/>
      <c r="F75" s="58"/>
      <c r="G75" s="56"/>
      <c r="H75" s="56"/>
      <c r="I75" s="57"/>
      <c r="J75" s="57"/>
      <c r="K75" s="57"/>
      <c r="L75" s="57"/>
      <c r="M75" s="56"/>
      <c r="N75" s="56"/>
      <c r="AA75" s="25">
        <v>1970</v>
      </c>
      <c r="AC75" s="25">
        <v>60</v>
      </c>
    </row>
    <row r="76" spans="1:29" ht="14.25">
      <c r="A76" s="59">
        <v>62</v>
      </c>
      <c r="B76" s="56"/>
      <c r="C76" s="57"/>
      <c r="D76" s="57"/>
      <c r="E76" s="58"/>
      <c r="F76" s="58"/>
      <c r="G76" s="56"/>
      <c r="H76" s="56"/>
      <c r="I76" s="57"/>
      <c r="J76" s="57"/>
      <c r="K76" s="57"/>
      <c r="L76" s="57"/>
      <c r="M76" s="56"/>
      <c r="N76" s="56"/>
      <c r="AA76" s="25">
        <v>1971</v>
      </c>
      <c r="AC76" s="25">
        <v>61</v>
      </c>
    </row>
    <row r="77" spans="1:29" ht="14.25">
      <c r="A77" s="59">
        <v>63</v>
      </c>
      <c r="B77" s="56"/>
      <c r="C77" s="57"/>
      <c r="D77" s="57"/>
      <c r="E77" s="58"/>
      <c r="F77" s="58"/>
      <c r="G77" s="56"/>
      <c r="H77" s="56"/>
      <c r="I77" s="57"/>
      <c r="J77" s="57"/>
      <c r="K77" s="57"/>
      <c r="L77" s="57"/>
      <c r="M77" s="56"/>
      <c r="N77" s="56"/>
      <c r="AA77" s="25">
        <v>1972</v>
      </c>
      <c r="AC77" s="25">
        <v>62</v>
      </c>
    </row>
    <row r="78" spans="1:29" ht="14.25">
      <c r="A78" s="59">
        <v>64</v>
      </c>
      <c r="B78" s="56"/>
      <c r="C78" s="57"/>
      <c r="D78" s="57"/>
      <c r="E78" s="58"/>
      <c r="F78" s="58"/>
      <c r="G78" s="56"/>
      <c r="H78" s="56"/>
      <c r="I78" s="57"/>
      <c r="J78" s="57"/>
      <c r="K78" s="57"/>
      <c r="L78" s="57"/>
      <c r="M78" s="56"/>
      <c r="N78" s="56"/>
      <c r="AA78" s="25">
        <v>1973</v>
      </c>
      <c r="AC78" s="25">
        <v>63</v>
      </c>
    </row>
    <row r="79" spans="1:29" ht="14.25">
      <c r="A79" s="59">
        <v>65</v>
      </c>
      <c r="B79" s="56"/>
      <c r="C79" s="57"/>
      <c r="D79" s="57"/>
      <c r="E79" s="58"/>
      <c r="F79" s="58"/>
      <c r="G79" s="56"/>
      <c r="H79" s="56"/>
      <c r="I79" s="57"/>
      <c r="J79" s="57"/>
      <c r="K79" s="57"/>
      <c r="L79" s="57"/>
      <c r="M79" s="56"/>
      <c r="N79" s="56"/>
      <c r="AA79" s="25">
        <v>1974</v>
      </c>
      <c r="AC79" s="25">
        <v>64</v>
      </c>
    </row>
    <row r="80" spans="1:29" ht="14.25">
      <c r="A80" s="59">
        <v>66</v>
      </c>
      <c r="B80" s="56"/>
      <c r="C80" s="57"/>
      <c r="D80" s="57"/>
      <c r="E80" s="58"/>
      <c r="F80" s="58"/>
      <c r="G80" s="56"/>
      <c r="H80" s="56"/>
      <c r="I80" s="57"/>
      <c r="J80" s="57"/>
      <c r="K80" s="57"/>
      <c r="L80" s="57"/>
      <c r="M80" s="56"/>
      <c r="N80" s="56"/>
      <c r="AA80" s="25">
        <v>1975</v>
      </c>
      <c r="AC80" s="25">
        <v>65</v>
      </c>
    </row>
    <row r="81" spans="1:29" ht="14.25">
      <c r="A81" s="59">
        <v>67</v>
      </c>
      <c r="B81" s="56"/>
      <c r="C81" s="57"/>
      <c r="D81" s="57"/>
      <c r="E81" s="58"/>
      <c r="F81" s="58"/>
      <c r="G81" s="56"/>
      <c r="H81" s="56"/>
      <c r="I81" s="57"/>
      <c r="J81" s="57"/>
      <c r="K81" s="57"/>
      <c r="L81" s="57"/>
      <c r="M81" s="56"/>
      <c r="N81" s="56"/>
      <c r="AA81" s="25">
        <v>1976</v>
      </c>
      <c r="AC81" s="25">
        <v>66</v>
      </c>
    </row>
    <row r="82" spans="1:29" ht="14.25">
      <c r="A82" s="59">
        <v>68</v>
      </c>
      <c r="B82" s="56"/>
      <c r="C82" s="57"/>
      <c r="D82" s="57"/>
      <c r="E82" s="58"/>
      <c r="F82" s="58"/>
      <c r="G82" s="56"/>
      <c r="H82" s="56"/>
      <c r="I82" s="57"/>
      <c r="J82" s="57"/>
      <c r="K82" s="57"/>
      <c r="L82" s="57"/>
      <c r="M82" s="56"/>
      <c r="N82" s="56"/>
      <c r="AA82" s="25">
        <v>1977</v>
      </c>
      <c r="AC82" s="25">
        <v>67</v>
      </c>
    </row>
    <row r="83" spans="1:29" ht="14.25">
      <c r="A83" s="59">
        <v>69</v>
      </c>
      <c r="B83" s="56"/>
      <c r="C83" s="57"/>
      <c r="D83" s="57"/>
      <c r="E83" s="58"/>
      <c r="F83" s="58"/>
      <c r="G83" s="56"/>
      <c r="H83" s="56"/>
      <c r="I83" s="57"/>
      <c r="J83" s="57"/>
      <c r="K83" s="57"/>
      <c r="L83" s="57"/>
      <c r="M83" s="56"/>
      <c r="N83" s="56"/>
      <c r="AA83" s="25">
        <v>1978</v>
      </c>
      <c r="AC83" s="25">
        <v>68</v>
      </c>
    </row>
    <row r="84" spans="1:29" ht="14.25">
      <c r="A84" s="59">
        <v>70</v>
      </c>
      <c r="B84" s="56"/>
      <c r="C84" s="57"/>
      <c r="D84" s="57"/>
      <c r="E84" s="58"/>
      <c r="F84" s="58"/>
      <c r="G84" s="56"/>
      <c r="H84" s="56"/>
      <c r="I84" s="57"/>
      <c r="J84" s="57"/>
      <c r="K84" s="57"/>
      <c r="L84" s="57"/>
      <c r="M84" s="56"/>
      <c r="N84" s="56"/>
      <c r="AA84" s="25">
        <v>1979</v>
      </c>
      <c r="AC84" s="25">
        <v>69</v>
      </c>
    </row>
    <row r="85" spans="1:29" ht="14.25">
      <c r="A85" s="59">
        <v>71</v>
      </c>
      <c r="B85" s="56"/>
      <c r="C85" s="57"/>
      <c r="D85" s="57"/>
      <c r="E85" s="58"/>
      <c r="F85" s="58"/>
      <c r="G85" s="56"/>
      <c r="H85" s="56"/>
      <c r="I85" s="57"/>
      <c r="J85" s="57"/>
      <c r="K85" s="57"/>
      <c r="L85" s="57"/>
      <c r="M85" s="56"/>
      <c r="N85" s="56"/>
      <c r="AA85" s="25">
        <v>1980</v>
      </c>
      <c r="AC85" s="25">
        <v>70</v>
      </c>
    </row>
    <row r="86" spans="1:29" ht="14.25">
      <c r="A86" s="59">
        <v>72</v>
      </c>
      <c r="B86" s="56"/>
      <c r="C86" s="57"/>
      <c r="D86" s="57"/>
      <c r="E86" s="58"/>
      <c r="F86" s="58"/>
      <c r="G86" s="56"/>
      <c r="H86" s="56"/>
      <c r="I86" s="57"/>
      <c r="J86" s="57"/>
      <c r="K86" s="57"/>
      <c r="L86" s="57"/>
      <c r="M86" s="56"/>
      <c r="N86" s="56"/>
      <c r="AA86" s="25">
        <v>1981</v>
      </c>
      <c r="AC86" s="25">
        <v>71</v>
      </c>
    </row>
    <row r="87" spans="1:29" ht="14.25">
      <c r="A87" s="59">
        <v>73</v>
      </c>
      <c r="B87" s="56"/>
      <c r="C87" s="57"/>
      <c r="D87" s="57"/>
      <c r="E87" s="58"/>
      <c r="F87" s="58"/>
      <c r="G87" s="56"/>
      <c r="H87" s="56"/>
      <c r="I87" s="57"/>
      <c r="J87" s="57"/>
      <c r="K87" s="57"/>
      <c r="L87" s="57"/>
      <c r="M87" s="56"/>
      <c r="N87" s="56"/>
      <c r="AA87" s="25">
        <v>1982</v>
      </c>
      <c r="AC87" s="25">
        <v>72</v>
      </c>
    </row>
    <row r="88" spans="1:29" ht="14.25">
      <c r="A88" s="59">
        <v>74</v>
      </c>
      <c r="B88" s="56"/>
      <c r="C88" s="57"/>
      <c r="D88" s="57"/>
      <c r="E88" s="58"/>
      <c r="F88" s="58"/>
      <c r="G88" s="56"/>
      <c r="H88" s="56"/>
      <c r="I88" s="57"/>
      <c r="J88" s="57"/>
      <c r="K88" s="57"/>
      <c r="L88" s="57"/>
      <c r="M88" s="56"/>
      <c r="N88" s="56"/>
      <c r="AA88" s="25">
        <v>1983</v>
      </c>
      <c r="AC88" s="25">
        <v>73</v>
      </c>
    </row>
    <row r="89" spans="1:29" ht="14.25">
      <c r="A89" s="59">
        <v>75</v>
      </c>
      <c r="B89" s="56"/>
      <c r="C89" s="57"/>
      <c r="D89" s="57"/>
      <c r="E89" s="58"/>
      <c r="F89" s="58"/>
      <c r="G89" s="56"/>
      <c r="H89" s="56"/>
      <c r="I89" s="57"/>
      <c r="J89" s="57"/>
      <c r="K89" s="57"/>
      <c r="L89" s="57"/>
      <c r="M89" s="56"/>
      <c r="N89" s="56"/>
      <c r="AA89" s="25">
        <v>1984</v>
      </c>
      <c r="AC89" s="25">
        <v>74</v>
      </c>
    </row>
    <row r="90" spans="1:29" ht="14.25">
      <c r="A90" s="59">
        <v>76</v>
      </c>
      <c r="B90" s="56"/>
      <c r="C90" s="57"/>
      <c r="D90" s="57"/>
      <c r="E90" s="58"/>
      <c r="F90" s="58"/>
      <c r="G90" s="56"/>
      <c r="H90" s="56"/>
      <c r="I90" s="57"/>
      <c r="J90" s="57"/>
      <c r="K90" s="57"/>
      <c r="L90" s="57"/>
      <c r="M90" s="56"/>
      <c r="N90" s="56"/>
      <c r="AA90" s="25">
        <v>1985</v>
      </c>
      <c r="AC90" s="25">
        <v>75</v>
      </c>
    </row>
    <row r="91" spans="1:29" ht="14.25">
      <c r="A91" s="59">
        <v>77</v>
      </c>
      <c r="B91" s="56"/>
      <c r="C91" s="57"/>
      <c r="D91" s="57"/>
      <c r="E91" s="58"/>
      <c r="F91" s="58"/>
      <c r="G91" s="56"/>
      <c r="H91" s="56"/>
      <c r="I91" s="57"/>
      <c r="J91" s="57"/>
      <c r="K91" s="57"/>
      <c r="L91" s="57"/>
      <c r="M91" s="56"/>
      <c r="N91" s="56"/>
      <c r="AA91" s="25">
        <v>1986</v>
      </c>
      <c r="AC91" s="25">
        <v>76</v>
      </c>
    </row>
    <row r="92" spans="1:29" ht="14.25">
      <c r="A92" s="59">
        <v>78</v>
      </c>
      <c r="B92" s="56"/>
      <c r="C92" s="57"/>
      <c r="D92" s="57"/>
      <c r="E92" s="58"/>
      <c r="F92" s="58"/>
      <c r="G92" s="56"/>
      <c r="H92" s="56"/>
      <c r="I92" s="57"/>
      <c r="J92" s="57"/>
      <c r="K92" s="57"/>
      <c r="L92" s="57"/>
      <c r="M92" s="56"/>
      <c r="N92" s="56"/>
      <c r="AA92" s="25">
        <v>1987</v>
      </c>
      <c r="AC92" s="25">
        <v>77</v>
      </c>
    </row>
    <row r="93" spans="1:29" ht="14.25">
      <c r="A93" s="59">
        <v>79</v>
      </c>
      <c r="B93" s="56"/>
      <c r="C93" s="57"/>
      <c r="D93" s="57"/>
      <c r="E93" s="58"/>
      <c r="F93" s="58"/>
      <c r="G93" s="56"/>
      <c r="H93" s="56"/>
      <c r="I93" s="57"/>
      <c r="J93" s="57"/>
      <c r="K93" s="57"/>
      <c r="L93" s="57"/>
      <c r="M93" s="56"/>
      <c r="N93" s="56"/>
      <c r="AA93" s="25">
        <v>1988</v>
      </c>
      <c r="AC93" s="25">
        <v>78</v>
      </c>
    </row>
    <row r="94" spans="1:29" ht="14.25">
      <c r="A94" s="59">
        <v>80</v>
      </c>
      <c r="B94" s="56"/>
      <c r="C94" s="57"/>
      <c r="D94" s="57"/>
      <c r="E94" s="58"/>
      <c r="F94" s="58"/>
      <c r="G94" s="56"/>
      <c r="H94" s="56"/>
      <c r="I94" s="57"/>
      <c r="J94" s="57"/>
      <c r="K94" s="57"/>
      <c r="L94" s="57"/>
      <c r="M94" s="56"/>
      <c r="N94" s="56"/>
      <c r="AA94" s="25">
        <v>1989</v>
      </c>
      <c r="AC94" s="25">
        <v>79</v>
      </c>
    </row>
    <row r="95" spans="1:29" ht="14.25">
      <c r="A95" s="59">
        <v>81</v>
      </c>
      <c r="B95" s="56"/>
      <c r="C95" s="57"/>
      <c r="D95" s="57"/>
      <c r="E95" s="58"/>
      <c r="F95" s="58"/>
      <c r="G95" s="56"/>
      <c r="H95" s="56"/>
      <c r="I95" s="57"/>
      <c r="J95" s="57"/>
      <c r="K95" s="57"/>
      <c r="L95" s="57"/>
      <c r="M95" s="56"/>
      <c r="N95" s="56"/>
      <c r="AA95" s="25">
        <v>1990</v>
      </c>
      <c r="AC95" s="25">
        <v>80</v>
      </c>
    </row>
    <row r="96" spans="1:29" ht="14.25">
      <c r="A96" s="59">
        <v>82</v>
      </c>
      <c r="B96" s="56"/>
      <c r="C96" s="57"/>
      <c r="D96" s="57"/>
      <c r="E96" s="58"/>
      <c r="F96" s="58"/>
      <c r="G96" s="56"/>
      <c r="H96" s="56"/>
      <c r="I96" s="57"/>
      <c r="J96" s="57"/>
      <c r="K96" s="57"/>
      <c r="L96" s="57"/>
      <c r="M96" s="56"/>
      <c r="N96" s="56"/>
      <c r="AA96" s="25">
        <v>1991</v>
      </c>
      <c r="AC96" s="25">
        <v>81</v>
      </c>
    </row>
    <row r="97" spans="1:29" ht="14.25">
      <c r="A97" s="59">
        <v>83</v>
      </c>
      <c r="B97" s="56"/>
      <c r="C97" s="57"/>
      <c r="D97" s="57"/>
      <c r="E97" s="58"/>
      <c r="F97" s="58"/>
      <c r="G97" s="56"/>
      <c r="H97" s="56"/>
      <c r="I97" s="57"/>
      <c r="J97" s="57"/>
      <c r="K97" s="57"/>
      <c r="L97" s="57"/>
      <c r="M97" s="56"/>
      <c r="N97" s="56"/>
      <c r="AA97" s="25">
        <v>1992</v>
      </c>
      <c r="AC97" s="25">
        <v>82</v>
      </c>
    </row>
    <row r="98" spans="1:29" ht="14.25">
      <c r="A98" s="59">
        <v>84</v>
      </c>
      <c r="B98" s="56"/>
      <c r="C98" s="57"/>
      <c r="D98" s="57"/>
      <c r="E98" s="58"/>
      <c r="F98" s="58"/>
      <c r="G98" s="56"/>
      <c r="H98" s="56"/>
      <c r="I98" s="57"/>
      <c r="J98" s="57"/>
      <c r="K98" s="57"/>
      <c r="L98" s="57"/>
      <c r="M98" s="56"/>
      <c r="N98" s="56"/>
      <c r="AA98" s="25">
        <v>1993</v>
      </c>
      <c r="AC98" s="25">
        <v>83</v>
      </c>
    </row>
    <row r="99" spans="1:29" ht="14.25">
      <c r="A99" s="59">
        <v>85</v>
      </c>
      <c r="B99" s="56"/>
      <c r="C99" s="57"/>
      <c r="D99" s="57"/>
      <c r="E99" s="58"/>
      <c r="F99" s="58"/>
      <c r="G99" s="56"/>
      <c r="H99" s="56"/>
      <c r="I99" s="57"/>
      <c r="J99" s="57"/>
      <c r="K99" s="57"/>
      <c r="L99" s="57"/>
      <c r="M99" s="56"/>
      <c r="N99" s="56"/>
      <c r="AA99" s="25">
        <v>1994</v>
      </c>
      <c r="AC99" s="25">
        <v>84</v>
      </c>
    </row>
    <row r="100" spans="1:29" ht="14.25">
      <c r="A100" s="59">
        <v>86</v>
      </c>
      <c r="B100" s="56"/>
      <c r="C100" s="57"/>
      <c r="D100" s="57"/>
      <c r="E100" s="58"/>
      <c r="F100" s="58"/>
      <c r="G100" s="56"/>
      <c r="H100" s="56"/>
      <c r="I100" s="57"/>
      <c r="J100" s="57"/>
      <c r="K100" s="57"/>
      <c r="L100" s="57"/>
      <c r="M100" s="56"/>
      <c r="N100" s="56"/>
      <c r="AA100" s="25">
        <v>1995</v>
      </c>
      <c r="AC100" s="25">
        <v>85</v>
      </c>
    </row>
    <row r="101" spans="1:29" ht="14.25">
      <c r="A101" s="59">
        <v>87</v>
      </c>
      <c r="B101" s="56"/>
      <c r="C101" s="57"/>
      <c r="D101" s="57"/>
      <c r="E101" s="58"/>
      <c r="F101" s="58"/>
      <c r="G101" s="56"/>
      <c r="H101" s="56"/>
      <c r="I101" s="57"/>
      <c r="J101" s="57"/>
      <c r="K101" s="57"/>
      <c r="L101" s="57"/>
      <c r="M101" s="56"/>
      <c r="N101" s="56"/>
      <c r="AA101" s="25">
        <v>1996</v>
      </c>
      <c r="AC101" s="25">
        <v>86</v>
      </c>
    </row>
    <row r="102" spans="1:29" ht="14.25">
      <c r="A102" s="59">
        <v>88</v>
      </c>
      <c r="B102" s="56"/>
      <c r="C102" s="57"/>
      <c r="D102" s="57"/>
      <c r="E102" s="58"/>
      <c r="F102" s="58"/>
      <c r="G102" s="56"/>
      <c r="H102" s="56"/>
      <c r="I102" s="57"/>
      <c r="J102" s="57"/>
      <c r="K102" s="57"/>
      <c r="L102" s="57"/>
      <c r="M102" s="56"/>
      <c r="N102" s="56"/>
      <c r="AA102" s="25">
        <v>1997</v>
      </c>
      <c r="AC102" s="25">
        <v>87</v>
      </c>
    </row>
    <row r="103" spans="1:29" ht="14.25">
      <c r="A103" s="59">
        <v>89</v>
      </c>
      <c r="B103" s="56"/>
      <c r="C103" s="57"/>
      <c r="D103" s="57"/>
      <c r="E103" s="58"/>
      <c r="F103" s="58"/>
      <c r="G103" s="56"/>
      <c r="H103" s="56"/>
      <c r="I103" s="57"/>
      <c r="J103" s="57"/>
      <c r="K103" s="57"/>
      <c r="L103" s="57"/>
      <c r="M103" s="56"/>
      <c r="N103" s="56"/>
      <c r="AA103" s="25">
        <v>1998</v>
      </c>
      <c r="AC103" s="25">
        <v>88</v>
      </c>
    </row>
    <row r="104" spans="1:29" ht="14.25">
      <c r="A104" s="59">
        <v>90</v>
      </c>
      <c r="B104" s="56"/>
      <c r="C104" s="57"/>
      <c r="D104" s="57"/>
      <c r="E104" s="58"/>
      <c r="F104" s="58"/>
      <c r="G104" s="56"/>
      <c r="H104" s="56"/>
      <c r="I104" s="57"/>
      <c r="J104" s="57"/>
      <c r="K104" s="57"/>
      <c r="L104" s="57"/>
      <c r="M104" s="56"/>
      <c r="N104" s="56"/>
      <c r="AA104" s="25">
        <v>1999</v>
      </c>
      <c r="AC104" s="25">
        <v>89</v>
      </c>
    </row>
    <row r="105" spans="1:29" ht="14.25">
      <c r="A105" s="59">
        <v>91</v>
      </c>
      <c r="B105" s="56"/>
      <c r="C105" s="57"/>
      <c r="D105" s="57"/>
      <c r="E105" s="58"/>
      <c r="F105" s="58"/>
      <c r="G105" s="56"/>
      <c r="H105" s="56"/>
      <c r="I105" s="57"/>
      <c r="J105" s="57"/>
      <c r="K105" s="57"/>
      <c r="L105" s="57"/>
      <c r="M105" s="56"/>
      <c r="N105" s="56"/>
      <c r="AA105" s="25">
        <v>2000</v>
      </c>
      <c r="AC105" s="25">
        <v>90</v>
      </c>
    </row>
    <row r="106" spans="1:29" ht="14.25">
      <c r="A106" s="59">
        <v>92</v>
      </c>
      <c r="B106" s="56"/>
      <c r="C106" s="57"/>
      <c r="D106" s="57"/>
      <c r="E106" s="58"/>
      <c r="F106" s="58"/>
      <c r="G106" s="56"/>
      <c r="H106" s="56"/>
      <c r="I106" s="57"/>
      <c r="J106" s="57"/>
      <c r="K106" s="57"/>
      <c r="L106" s="57"/>
      <c r="M106" s="56"/>
      <c r="N106" s="56"/>
      <c r="AA106" s="25">
        <v>2001</v>
      </c>
      <c r="AC106" s="25">
        <v>91</v>
      </c>
    </row>
    <row r="107" spans="1:29" ht="14.25">
      <c r="A107" s="59">
        <v>93</v>
      </c>
      <c r="B107" s="56"/>
      <c r="C107" s="57"/>
      <c r="D107" s="57"/>
      <c r="E107" s="58"/>
      <c r="F107" s="58"/>
      <c r="G107" s="56"/>
      <c r="H107" s="56"/>
      <c r="I107" s="57"/>
      <c r="J107" s="57"/>
      <c r="K107" s="57"/>
      <c r="L107" s="57"/>
      <c r="M107" s="56"/>
      <c r="N107" s="56"/>
      <c r="AA107" s="25">
        <v>2002</v>
      </c>
      <c r="AC107" s="25">
        <v>92</v>
      </c>
    </row>
    <row r="108" spans="1:29" ht="14.25">
      <c r="A108" s="59">
        <v>94</v>
      </c>
      <c r="B108" s="56"/>
      <c r="C108" s="57"/>
      <c r="D108" s="57"/>
      <c r="E108" s="58"/>
      <c r="F108" s="58"/>
      <c r="G108" s="56"/>
      <c r="H108" s="56"/>
      <c r="I108" s="57"/>
      <c r="J108" s="57"/>
      <c r="K108" s="57"/>
      <c r="L108" s="57"/>
      <c r="M108" s="56"/>
      <c r="N108" s="56"/>
      <c r="AA108" s="25">
        <v>2003</v>
      </c>
      <c r="AC108" s="25">
        <v>93</v>
      </c>
    </row>
    <row r="109" spans="1:29" ht="14.25">
      <c r="A109" s="59">
        <v>95</v>
      </c>
      <c r="B109" s="56"/>
      <c r="C109" s="57"/>
      <c r="D109" s="57"/>
      <c r="E109" s="58"/>
      <c r="F109" s="58"/>
      <c r="G109" s="56"/>
      <c r="H109" s="56"/>
      <c r="I109" s="57"/>
      <c r="J109" s="57"/>
      <c r="K109" s="57"/>
      <c r="L109" s="57"/>
      <c r="M109" s="56"/>
      <c r="N109" s="56"/>
      <c r="AA109" s="25">
        <v>2004</v>
      </c>
      <c r="AC109" s="25">
        <v>94</v>
      </c>
    </row>
    <row r="110" spans="1:29" ht="14.25">
      <c r="A110" s="59">
        <v>96</v>
      </c>
      <c r="B110" s="56"/>
      <c r="C110" s="57"/>
      <c r="D110" s="57"/>
      <c r="E110" s="58"/>
      <c r="F110" s="58"/>
      <c r="G110" s="56"/>
      <c r="H110" s="56"/>
      <c r="I110" s="57"/>
      <c r="J110" s="57"/>
      <c r="K110" s="57"/>
      <c r="L110" s="57"/>
      <c r="M110" s="56"/>
      <c r="N110" s="56"/>
      <c r="AA110" s="25">
        <v>2005</v>
      </c>
      <c r="AC110" s="25">
        <v>95</v>
      </c>
    </row>
    <row r="111" spans="1:29" ht="14.25">
      <c r="A111" s="59">
        <v>97</v>
      </c>
      <c r="B111" s="56"/>
      <c r="C111" s="57"/>
      <c r="D111" s="57"/>
      <c r="E111" s="58"/>
      <c r="F111" s="58"/>
      <c r="G111" s="56"/>
      <c r="H111" s="56"/>
      <c r="I111" s="57"/>
      <c r="J111" s="57"/>
      <c r="K111" s="57"/>
      <c r="L111" s="57"/>
      <c r="M111" s="56"/>
      <c r="N111" s="56"/>
      <c r="AA111" s="25">
        <v>2006</v>
      </c>
      <c r="AC111" s="25">
        <v>96</v>
      </c>
    </row>
    <row r="112" spans="1:29" ht="14.25">
      <c r="A112" s="59">
        <v>98</v>
      </c>
      <c r="B112" s="56"/>
      <c r="C112" s="57"/>
      <c r="D112" s="57"/>
      <c r="E112" s="58"/>
      <c r="F112" s="58"/>
      <c r="G112" s="56"/>
      <c r="H112" s="56"/>
      <c r="I112" s="57"/>
      <c r="J112" s="57"/>
      <c r="K112" s="57"/>
      <c r="L112" s="57"/>
      <c r="M112" s="56"/>
      <c r="N112" s="56"/>
      <c r="AA112" s="25">
        <v>2007</v>
      </c>
      <c r="AC112" s="25">
        <v>97</v>
      </c>
    </row>
    <row r="113" spans="1:29" ht="14.25">
      <c r="A113" s="59">
        <v>99</v>
      </c>
      <c r="B113" s="56"/>
      <c r="C113" s="57"/>
      <c r="D113" s="57"/>
      <c r="E113" s="58"/>
      <c r="F113" s="58"/>
      <c r="G113" s="56"/>
      <c r="H113" s="56"/>
      <c r="I113" s="57"/>
      <c r="J113" s="57"/>
      <c r="K113" s="57"/>
      <c r="L113" s="57"/>
      <c r="M113" s="56"/>
      <c r="N113" s="56"/>
      <c r="AA113" s="25">
        <v>2008</v>
      </c>
      <c r="AC113" s="25">
        <v>98</v>
      </c>
    </row>
    <row r="114" spans="1:29" ht="14.25">
      <c r="A114" s="59">
        <v>100</v>
      </c>
      <c r="B114" s="56"/>
      <c r="C114" s="57"/>
      <c r="D114" s="57"/>
      <c r="E114" s="58"/>
      <c r="F114" s="58"/>
      <c r="G114" s="56"/>
      <c r="H114" s="56"/>
      <c r="I114" s="57"/>
      <c r="J114" s="57"/>
      <c r="K114" s="57"/>
      <c r="L114" s="57"/>
      <c r="M114" s="56"/>
      <c r="N114" s="56"/>
      <c r="AA114" s="25">
        <v>2009</v>
      </c>
      <c r="AC114" s="25">
        <v>99</v>
      </c>
    </row>
    <row r="115" spans="1:29" ht="14.25">
      <c r="A115" s="59">
        <v>101</v>
      </c>
      <c r="B115" s="56"/>
      <c r="C115" s="57"/>
      <c r="D115" s="57"/>
      <c r="E115" s="58"/>
      <c r="F115" s="58"/>
      <c r="G115" s="56"/>
      <c r="H115" s="56"/>
      <c r="I115" s="57"/>
      <c r="J115" s="57"/>
      <c r="K115" s="57"/>
      <c r="L115" s="57"/>
      <c r="M115" s="56"/>
      <c r="N115" s="56"/>
      <c r="AA115" s="25">
        <v>2010</v>
      </c>
      <c r="AC115" s="25">
        <v>100</v>
      </c>
    </row>
    <row r="116" spans="1:27" ht="14.25">
      <c r="A116" s="59">
        <v>102</v>
      </c>
      <c r="B116" s="56"/>
      <c r="C116" s="57"/>
      <c r="D116" s="57"/>
      <c r="E116" s="58"/>
      <c r="F116" s="58"/>
      <c r="G116" s="56"/>
      <c r="H116" s="56"/>
      <c r="I116" s="57"/>
      <c r="J116" s="57"/>
      <c r="K116" s="57"/>
      <c r="L116" s="57"/>
      <c r="M116" s="56"/>
      <c r="N116" s="56"/>
      <c r="AA116" s="25">
        <v>2011</v>
      </c>
    </row>
    <row r="117" spans="1:27" ht="14.25">
      <c r="A117" s="59">
        <v>103</v>
      </c>
      <c r="B117" s="56"/>
      <c r="C117" s="57"/>
      <c r="D117" s="57"/>
      <c r="E117" s="58"/>
      <c r="F117" s="58"/>
      <c r="G117" s="56"/>
      <c r="H117" s="56"/>
      <c r="I117" s="57"/>
      <c r="J117" s="57"/>
      <c r="K117" s="57"/>
      <c r="L117" s="57"/>
      <c r="M117" s="56"/>
      <c r="N117" s="56"/>
      <c r="AA117" s="25">
        <v>2012</v>
      </c>
    </row>
    <row r="118" spans="1:27" ht="14.25">
      <c r="A118" s="59">
        <v>104</v>
      </c>
      <c r="B118" s="56"/>
      <c r="C118" s="57"/>
      <c r="D118" s="57"/>
      <c r="E118" s="58"/>
      <c r="F118" s="58"/>
      <c r="G118" s="56"/>
      <c r="H118" s="56"/>
      <c r="I118" s="57"/>
      <c r="J118" s="57"/>
      <c r="K118" s="57"/>
      <c r="L118" s="57"/>
      <c r="M118" s="56"/>
      <c r="N118" s="56"/>
      <c r="AA118" s="25">
        <v>2013</v>
      </c>
    </row>
    <row r="119" spans="1:27" ht="14.25">
      <c r="A119" s="59">
        <v>105</v>
      </c>
      <c r="B119" s="56"/>
      <c r="C119" s="57"/>
      <c r="D119" s="57"/>
      <c r="E119" s="58"/>
      <c r="F119" s="58"/>
      <c r="G119" s="56"/>
      <c r="H119" s="56"/>
      <c r="I119" s="57"/>
      <c r="J119" s="57"/>
      <c r="K119" s="57"/>
      <c r="L119" s="57"/>
      <c r="M119" s="56"/>
      <c r="N119" s="56"/>
      <c r="AA119" s="25">
        <v>2014</v>
      </c>
    </row>
    <row r="120" spans="1:27" ht="14.25">
      <c r="A120" s="59">
        <v>106</v>
      </c>
      <c r="B120" s="56"/>
      <c r="C120" s="57"/>
      <c r="D120" s="57"/>
      <c r="E120" s="58"/>
      <c r="F120" s="58"/>
      <c r="G120" s="56"/>
      <c r="H120" s="56"/>
      <c r="I120" s="57"/>
      <c r="J120" s="57"/>
      <c r="K120" s="57"/>
      <c r="L120" s="57"/>
      <c r="M120" s="56"/>
      <c r="N120" s="56"/>
      <c r="AA120" s="25">
        <v>2015</v>
      </c>
    </row>
    <row r="121" spans="1:27" ht="14.25">
      <c r="A121" s="59">
        <v>107</v>
      </c>
      <c r="B121" s="56"/>
      <c r="C121" s="57"/>
      <c r="D121" s="57"/>
      <c r="E121" s="58"/>
      <c r="F121" s="58"/>
      <c r="G121" s="56"/>
      <c r="H121" s="56"/>
      <c r="I121" s="57"/>
      <c r="J121" s="57"/>
      <c r="K121" s="57"/>
      <c r="L121" s="57"/>
      <c r="M121" s="56"/>
      <c r="N121" s="56"/>
      <c r="AA121" s="25">
        <v>2016</v>
      </c>
    </row>
    <row r="122" spans="1:27" ht="14.25">
      <c r="A122" s="59">
        <v>108</v>
      </c>
      <c r="B122" s="56"/>
      <c r="C122" s="57"/>
      <c r="D122" s="57"/>
      <c r="E122" s="58"/>
      <c r="F122" s="58"/>
      <c r="G122" s="56"/>
      <c r="H122" s="56"/>
      <c r="I122" s="57"/>
      <c r="J122" s="57"/>
      <c r="K122" s="57"/>
      <c r="L122" s="57"/>
      <c r="M122" s="56"/>
      <c r="N122" s="56"/>
      <c r="AA122" s="25">
        <v>2017</v>
      </c>
    </row>
    <row r="123" spans="1:27" ht="14.25">
      <c r="A123" s="59">
        <v>109</v>
      </c>
      <c r="B123" s="56"/>
      <c r="C123" s="57"/>
      <c r="D123" s="57"/>
      <c r="E123" s="58"/>
      <c r="F123" s="58"/>
      <c r="G123" s="56"/>
      <c r="H123" s="56"/>
      <c r="I123" s="57"/>
      <c r="J123" s="57"/>
      <c r="K123" s="57"/>
      <c r="L123" s="57"/>
      <c r="M123" s="56"/>
      <c r="N123" s="56"/>
      <c r="AA123" s="25">
        <v>2018</v>
      </c>
    </row>
    <row r="124" spans="1:27" ht="14.25">
      <c r="A124" s="59">
        <v>110</v>
      </c>
      <c r="B124" s="56"/>
      <c r="C124" s="57"/>
      <c r="D124" s="57"/>
      <c r="E124" s="58"/>
      <c r="F124" s="58"/>
      <c r="G124" s="56"/>
      <c r="H124" s="56"/>
      <c r="I124" s="57"/>
      <c r="J124" s="57"/>
      <c r="K124" s="57"/>
      <c r="L124" s="57"/>
      <c r="M124" s="56"/>
      <c r="N124" s="56"/>
      <c r="AA124" s="25">
        <v>2019</v>
      </c>
    </row>
    <row r="125" spans="1:27" ht="14.25">
      <c r="A125" s="59">
        <v>111</v>
      </c>
      <c r="B125" s="56"/>
      <c r="C125" s="57"/>
      <c r="D125" s="57"/>
      <c r="E125" s="58"/>
      <c r="F125" s="58"/>
      <c r="G125" s="56"/>
      <c r="H125" s="56"/>
      <c r="I125" s="57"/>
      <c r="J125" s="57"/>
      <c r="K125" s="57"/>
      <c r="L125" s="57"/>
      <c r="M125" s="56"/>
      <c r="N125" s="56"/>
      <c r="AA125" s="25">
        <v>2020</v>
      </c>
    </row>
    <row r="126" spans="1:27" ht="14.25">
      <c r="A126" s="59">
        <v>112</v>
      </c>
      <c r="B126" s="56"/>
      <c r="C126" s="57"/>
      <c r="D126" s="57"/>
      <c r="E126" s="58"/>
      <c r="F126" s="58"/>
      <c r="G126" s="56"/>
      <c r="H126" s="56"/>
      <c r="I126" s="57"/>
      <c r="J126" s="57"/>
      <c r="K126" s="57"/>
      <c r="L126" s="57"/>
      <c r="M126" s="56"/>
      <c r="N126" s="56"/>
      <c r="AA126" s="25">
        <v>2021</v>
      </c>
    </row>
    <row r="127" spans="1:27" ht="14.25">
      <c r="A127" s="59">
        <v>113</v>
      </c>
      <c r="B127" s="56"/>
      <c r="C127" s="57"/>
      <c r="D127" s="57"/>
      <c r="E127" s="58"/>
      <c r="F127" s="58"/>
      <c r="G127" s="56"/>
      <c r="H127" s="56"/>
      <c r="I127" s="57"/>
      <c r="J127" s="57"/>
      <c r="K127" s="57"/>
      <c r="L127" s="57"/>
      <c r="M127" s="56"/>
      <c r="N127" s="56"/>
      <c r="AA127" s="25">
        <v>2022</v>
      </c>
    </row>
    <row r="128" spans="1:27" ht="14.25">
      <c r="A128" s="59">
        <v>114</v>
      </c>
      <c r="B128" s="56"/>
      <c r="C128" s="57"/>
      <c r="D128" s="57"/>
      <c r="E128" s="58"/>
      <c r="F128" s="58"/>
      <c r="G128" s="56"/>
      <c r="H128" s="56"/>
      <c r="I128" s="57"/>
      <c r="J128" s="57"/>
      <c r="K128" s="57"/>
      <c r="L128" s="57"/>
      <c r="M128" s="56"/>
      <c r="N128" s="56"/>
      <c r="AA128" s="25">
        <v>2023</v>
      </c>
    </row>
    <row r="129" spans="1:27" ht="14.25">
      <c r="A129" s="59">
        <v>115</v>
      </c>
      <c r="B129" s="56"/>
      <c r="C129" s="57"/>
      <c r="D129" s="57"/>
      <c r="E129" s="58"/>
      <c r="F129" s="58"/>
      <c r="G129" s="56"/>
      <c r="H129" s="56"/>
      <c r="I129" s="57"/>
      <c r="J129" s="57"/>
      <c r="K129" s="57"/>
      <c r="L129" s="57"/>
      <c r="M129" s="56"/>
      <c r="N129" s="56"/>
      <c r="AA129" s="25">
        <v>2024</v>
      </c>
    </row>
    <row r="130" spans="1:27" ht="14.25">
      <c r="A130" s="59">
        <v>116</v>
      </c>
      <c r="B130" s="56"/>
      <c r="C130" s="57"/>
      <c r="D130" s="57"/>
      <c r="E130" s="58"/>
      <c r="F130" s="58"/>
      <c r="G130" s="56"/>
      <c r="H130" s="56"/>
      <c r="I130" s="57"/>
      <c r="J130" s="57"/>
      <c r="K130" s="57"/>
      <c r="L130" s="57"/>
      <c r="M130" s="56"/>
      <c r="N130" s="56"/>
      <c r="AA130" s="25">
        <v>2025</v>
      </c>
    </row>
    <row r="131" spans="1:27" ht="14.25">
      <c r="A131" s="59">
        <v>117</v>
      </c>
      <c r="B131" s="56"/>
      <c r="C131" s="57"/>
      <c r="D131" s="57"/>
      <c r="E131" s="58"/>
      <c r="F131" s="58"/>
      <c r="G131" s="56"/>
      <c r="H131" s="56"/>
      <c r="I131" s="57"/>
      <c r="J131" s="57"/>
      <c r="K131" s="57"/>
      <c r="L131" s="57"/>
      <c r="M131" s="56"/>
      <c r="N131" s="56"/>
      <c r="AA131" s="25">
        <v>2026</v>
      </c>
    </row>
    <row r="132" spans="1:27" ht="14.25">
      <c r="A132" s="59">
        <v>118</v>
      </c>
      <c r="B132" s="56"/>
      <c r="C132" s="57"/>
      <c r="D132" s="57"/>
      <c r="E132" s="58"/>
      <c r="F132" s="58"/>
      <c r="G132" s="56"/>
      <c r="H132" s="56"/>
      <c r="I132" s="57"/>
      <c r="J132" s="57"/>
      <c r="K132" s="57"/>
      <c r="L132" s="57"/>
      <c r="M132" s="56"/>
      <c r="N132" s="56"/>
      <c r="AA132" s="25">
        <v>2027</v>
      </c>
    </row>
    <row r="133" spans="1:27" ht="14.25">
      <c r="A133" s="59">
        <v>119</v>
      </c>
      <c r="B133" s="56"/>
      <c r="C133" s="57"/>
      <c r="D133" s="57"/>
      <c r="E133" s="58"/>
      <c r="F133" s="58"/>
      <c r="G133" s="56"/>
      <c r="H133" s="56"/>
      <c r="I133" s="57"/>
      <c r="J133" s="57"/>
      <c r="K133" s="57"/>
      <c r="L133" s="57"/>
      <c r="M133" s="56"/>
      <c r="N133" s="56"/>
      <c r="AA133" s="25">
        <v>2028</v>
      </c>
    </row>
    <row r="134" spans="1:27" ht="14.25">
      <c r="A134" s="59">
        <v>120</v>
      </c>
      <c r="B134" s="56"/>
      <c r="C134" s="57"/>
      <c r="D134" s="57"/>
      <c r="E134" s="58"/>
      <c r="F134" s="58"/>
      <c r="G134" s="56"/>
      <c r="H134" s="56"/>
      <c r="I134" s="57"/>
      <c r="J134" s="57"/>
      <c r="K134" s="57"/>
      <c r="L134" s="57"/>
      <c r="M134" s="56"/>
      <c r="N134" s="56"/>
      <c r="AA134" s="25">
        <v>2029</v>
      </c>
    </row>
    <row r="135" spans="1:27" ht="14.25">
      <c r="A135" s="59">
        <v>121</v>
      </c>
      <c r="B135" s="56"/>
      <c r="C135" s="57"/>
      <c r="D135" s="57"/>
      <c r="E135" s="58"/>
      <c r="F135" s="58"/>
      <c r="G135" s="56"/>
      <c r="H135" s="56"/>
      <c r="I135" s="57"/>
      <c r="J135" s="57"/>
      <c r="K135" s="57"/>
      <c r="L135" s="57"/>
      <c r="M135" s="56"/>
      <c r="N135" s="56"/>
      <c r="AA135" s="25">
        <v>2030</v>
      </c>
    </row>
    <row r="136" spans="1:14" ht="14.25">
      <c r="A136" s="59">
        <v>122</v>
      </c>
      <c r="B136" s="56"/>
      <c r="C136" s="57"/>
      <c r="D136" s="57"/>
      <c r="E136" s="58"/>
      <c r="F136" s="58"/>
      <c r="G136" s="56"/>
      <c r="H136" s="56"/>
      <c r="I136" s="57"/>
      <c r="J136" s="57"/>
      <c r="K136" s="57"/>
      <c r="L136" s="57"/>
      <c r="M136" s="56"/>
      <c r="N136" s="56"/>
    </row>
    <row r="137" spans="1:14" ht="14.25">
      <c r="A137" s="59">
        <v>123</v>
      </c>
      <c r="B137" s="56"/>
      <c r="C137" s="57"/>
      <c r="D137" s="57"/>
      <c r="E137" s="58"/>
      <c r="F137" s="58"/>
      <c r="G137" s="56"/>
      <c r="H137" s="56"/>
      <c r="I137" s="57"/>
      <c r="J137" s="57"/>
      <c r="K137" s="57"/>
      <c r="L137" s="57"/>
      <c r="M137" s="56"/>
      <c r="N137" s="56"/>
    </row>
    <row r="138" spans="1:14" ht="14.25">
      <c r="A138" s="59">
        <v>124</v>
      </c>
      <c r="B138" s="56"/>
      <c r="C138" s="57"/>
      <c r="D138" s="57"/>
      <c r="E138" s="58"/>
      <c r="F138" s="58"/>
      <c r="G138" s="56"/>
      <c r="H138" s="56"/>
      <c r="I138" s="57"/>
      <c r="J138" s="57"/>
      <c r="K138" s="57"/>
      <c r="L138" s="57"/>
      <c r="M138" s="56"/>
      <c r="N138" s="56"/>
    </row>
    <row r="139" spans="1:14" ht="14.25">
      <c r="A139" s="59">
        <v>125</v>
      </c>
      <c r="B139" s="56"/>
      <c r="C139" s="57"/>
      <c r="D139" s="57"/>
      <c r="E139" s="58"/>
      <c r="F139" s="58"/>
      <c r="G139" s="56"/>
      <c r="H139" s="56"/>
      <c r="I139" s="57"/>
      <c r="J139" s="57"/>
      <c r="K139" s="57"/>
      <c r="L139" s="57"/>
      <c r="M139" s="56"/>
      <c r="N139" s="56"/>
    </row>
    <row r="140" spans="1:14" ht="14.25">
      <c r="A140" s="59">
        <v>126</v>
      </c>
      <c r="B140" s="56"/>
      <c r="C140" s="57"/>
      <c r="D140" s="57"/>
      <c r="E140" s="58"/>
      <c r="F140" s="58"/>
      <c r="G140" s="56"/>
      <c r="H140" s="56"/>
      <c r="I140" s="57"/>
      <c r="J140" s="57"/>
      <c r="K140" s="57"/>
      <c r="L140" s="57"/>
      <c r="M140" s="56"/>
      <c r="N140" s="56"/>
    </row>
    <row r="141" spans="1:14" ht="14.25">
      <c r="A141" s="59">
        <v>127</v>
      </c>
      <c r="B141" s="56"/>
      <c r="C141" s="57"/>
      <c r="D141" s="57"/>
      <c r="E141" s="58"/>
      <c r="F141" s="58"/>
      <c r="G141" s="56"/>
      <c r="H141" s="56"/>
      <c r="I141" s="57"/>
      <c r="J141" s="57"/>
      <c r="K141" s="57"/>
      <c r="L141" s="57"/>
      <c r="M141" s="56"/>
      <c r="N141" s="56"/>
    </row>
    <row r="142" spans="1:14" ht="14.25">
      <c r="A142" s="59">
        <v>128</v>
      </c>
      <c r="B142" s="56"/>
      <c r="C142" s="57"/>
      <c r="D142" s="57"/>
      <c r="E142" s="58"/>
      <c r="F142" s="58"/>
      <c r="G142" s="56"/>
      <c r="H142" s="56"/>
      <c r="I142" s="57"/>
      <c r="J142" s="57"/>
      <c r="K142" s="57"/>
      <c r="L142" s="57"/>
      <c r="M142" s="56"/>
      <c r="N142" s="56"/>
    </row>
    <row r="143" spans="1:14" ht="14.25">
      <c r="A143" s="59">
        <v>129</v>
      </c>
      <c r="B143" s="56"/>
      <c r="C143" s="57"/>
      <c r="D143" s="57"/>
      <c r="E143" s="58"/>
      <c r="F143" s="58"/>
      <c r="G143" s="56"/>
      <c r="H143" s="56"/>
      <c r="I143" s="57"/>
      <c r="J143" s="57"/>
      <c r="K143" s="57"/>
      <c r="L143" s="57"/>
      <c r="M143" s="56"/>
      <c r="N143" s="56"/>
    </row>
    <row r="144" spans="1:14" ht="14.25">
      <c r="A144" s="59">
        <v>130</v>
      </c>
      <c r="B144" s="56"/>
      <c r="C144" s="57"/>
      <c r="D144" s="57"/>
      <c r="E144" s="58"/>
      <c r="F144" s="58"/>
      <c r="G144" s="56"/>
      <c r="H144" s="56"/>
      <c r="I144" s="57"/>
      <c r="J144" s="57"/>
      <c r="K144" s="57"/>
      <c r="L144" s="57"/>
      <c r="M144" s="56"/>
      <c r="N144" s="56"/>
    </row>
    <row r="145" spans="1:14" ht="14.25">
      <c r="A145" s="59">
        <v>131</v>
      </c>
      <c r="B145" s="56"/>
      <c r="C145" s="57"/>
      <c r="D145" s="57"/>
      <c r="E145" s="58"/>
      <c r="F145" s="58"/>
      <c r="G145" s="56"/>
      <c r="H145" s="56"/>
      <c r="I145" s="57"/>
      <c r="J145" s="57"/>
      <c r="K145" s="57"/>
      <c r="L145" s="57"/>
      <c r="M145" s="56"/>
      <c r="N145" s="56"/>
    </row>
    <row r="146" spans="1:14" ht="14.25">
      <c r="A146" s="59">
        <v>132</v>
      </c>
      <c r="B146" s="56"/>
      <c r="C146" s="57"/>
      <c r="D146" s="57"/>
      <c r="E146" s="58"/>
      <c r="F146" s="58"/>
      <c r="G146" s="56"/>
      <c r="H146" s="56"/>
      <c r="I146" s="57"/>
      <c r="J146" s="57"/>
      <c r="K146" s="57"/>
      <c r="L146" s="57"/>
      <c r="M146" s="56"/>
      <c r="N146" s="56"/>
    </row>
    <row r="147" spans="1:14" ht="14.25">
      <c r="A147" s="59">
        <v>133</v>
      </c>
      <c r="B147" s="56"/>
      <c r="C147" s="57"/>
      <c r="D147" s="57"/>
      <c r="E147" s="58"/>
      <c r="F147" s="58"/>
      <c r="G147" s="56"/>
      <c r="H147" s="56"/>
      <c r="I147" s="57"/>
      <c r="J147" s="57"/>
      <c r="K147" s="57"/>
      <c r="L147" s="57"/>
      <c r="M147" s="56"/>
      <c r="N147" s="56"/>
    </row>
    <row r="148" spans="1:14" ht="14.25">
      <c r="A148" s="59">
        <v>134</v>
      </c>
      <c r="B148" s="56"/>
      <c r="C148" s="57"/>
      <c r="D148" s="57"/>
      <c r="E148" s="58"/>
      <c r="F148" s="58"/>
      <c r="G148" s="56"/>
      <c r="H148" s="56"/>
      <c r="I148" s="57"/>
      <c r="J148" s="57"/>
      <c r="K148" s="57"/>
      <c r="L148" s="57"/>
      <c r="M148" s="56"/>
      <c r="N148" s="56"/>
    </row>
    <row r="149" spans="1:14" ht="14.25">
      <c r="A149" s="59">
        <v>135</v>
      </c>
      <c r="B149" s="56"/>
      <c r="C149" s="57"/>
      <c r="D149" s="57"/>
      <c r="E149" s="58"/>
      <c r="F149" s="58"/>
      <c r="G149" s="56"/>
      <c r="H149" s="56"/>
      <c r="I149" s="57"/>
      <c r="J149" s="57"/>
      <c r="K149" s="57"/>
      <c r="L149" s="57"/>
      <c r="M149" s="56"/>
      <c r="N149" s="56"/>
    </row>
    <row r="150" spans="1:14" ht="14.25">
      <c r="A150" s="59">
        <v>136</v>
      </c>
      <c r="B150" s="56"/>
      <c r="C150" s="57"/>
      <c r="D150" s="57"/>
      <c r="E150" s="58"/>
      <c r="F150" s="58"/>
      <c r="G150" s="56"/>
      <c r="H150" s="56"/>
      <c r="I150" s="57"/>
      <c r="J150" s="57"/>
      <c r="K150" s="57"/>
      <c r="L150" s="57"/>
      <c r="M150" s="56"/>
      <c r="N150" s="56"/>
    </row>
    <row r="151" spans="1:14" ht="14.25">
      <c r="A151" s="59">
        <v>137</v>
      </c>
      <c r="B151" s="56"/>
      <c r="C151" s="57"/>
      <c r="D151" s="57"/>
      <c r="E151" s="58"/>
      <c r="F151" s="58"/>
      <c r="G151" s="56"/>
      <c r="H151" s="56"/>
      <c r="I151" s="57"/>
      <c r="J151" s="57"/>
      <c r="K151" s="57"/>
      <c r="L151" s="57"/>
      <c r="M151" s="56"/>
      <c r="N151" s="56"/>
    </row>
    <row r="152" spans="1:14" ht="14.25">
      <c r="A152" s="59">
        <v>138</v>
      </c>
      <c r="B152" s="56"/>
      <c r="C152" s="57"/>
      <c r="D152" s="57"/>
      <c r="E152" s="58"/>
      <c r="F152" s="58"/>
      <c r="G152" s="56"/>
      <c r="H152" s="56"/>
      <c r="I152" s="57"/>
      <c r="J152" s="57"/>
      <c r="K152" s="57"/>
      <c r="L152" s="57"/>
      <c r="M152" s="56"/>
      <c r="N152" s="56"/>
    </row>
    <row r="153" spans="1:14" ht="14.25">
      <c r="A153" s="59">
        <v>139</v>
      </c>
      <c r="B153" s="56"/>
      <c r="C153" s="57"/>
      <c r="D153" s="57"/>
      <c r="E153" s="58"/>
      <c r="F153" s="58"/>
      <c r="G153" s="56"/>
      <c r="H153" s="56"/>
      <c r="I153" s="57"/>
      <c r="J153" s="57"/>
      <c r="K153" s="57"/>
      <c r="L153" s="57"/>
      <c r="M153" s="56"/>
      <c r="N153" s="56"/>
    </row>
    <row r="154" spans="1:14" ht="14.25">
      <c r="A154" s="59">
        <v>140</v>
      </c>
      <c r="B154" s="56"/>
      <c r="C154" s="57"/>
      <c r="D154" s="57"/>
      <c r="E154" s="58"/>
      <c r="F154" s="58"/>
      <c r="G154" s="56"/>
      <c r="H154" s="56"/>
      <c r="I154" s="57"/>
      <c r="J154" s="57"/>
      <c r="K154" s="57"/>
      <c r="L154" s="57"/>
      <c r="M154" s="56"/>
      <c r="N154" s="56"/>
    </row>
    <row r="155" spans="1:14" ht="14.25">
      <c r="A155" s="59">
        <v>141</v>
      </c>
      <c r="B155" s="56"/>
      <c r="C155" s="57"/>
      <c r="D155" s="57"/>
      <c r="E155" s="58"/>
      <c r="F155" s="58"/>
      <c r="G155" s="56"/>
      <c r="H155" s="56"/>
      <c r="I155" s="57"/>
      <c r="J155" s="57"/>
      <c r="K155" s="57"/>
      <c r="L155" s="57"/>
      <c r="M155" s="56"/>
      <c r="N155" s="56"/>
    </row>
    <row r="156" spans="1:14" ht="14.25">
      <c r="A156" s="59">
        <v>142</v>
      </c>
      <c r="B156" s="56"/>
      <c r="C156" s="57"/>
      <c r="D156" s="57"/>
      <c r="E156" s="58"/>
      <c r="F156" s="58"/>
      <c r="G156" s="56"/>
      <c r="H156" s="56"/>
      <c r="I156" s="57"/>
      <c r="J156" s="57"/>
      <c r="K156" s="57"/>
      <c r="L156" s="57"/>
      <c r="M156" s="56"/>
      <c r="N156" s="56"/>
    </row>
    <row r="157" spans="1:14" ht="14.25">
      <c r="A157" s="59">
        <v>143</v>
      </c>
      <c r="B157" s="56"/>
      <c r="C157" s="57"/>
      <c r="D157" s="57"/>
      <c r="E157" s="58"/>
      <c r="F157" s="58"/>
      <c r="G157" s="56"/>
      <c r="H157" s="56"/>
      <c r="I157" s="57"/>
      <c r="J157" s="57"/>
      <c r="K157" s="57"/>
      <c r="L157" s="57"/>
      <c r="M157" s="56"/>
      <c r="N157" s="56"/>
    </row>
    <row r="158" spans="1:14" ht="14.25">
      <c r="A158" s="59">
        <v>144</v>
      </c>
      <c r="B158" s="56"/>
      <c r="C158" s="57"/>
      <c r="D158" s="57"/>
      <c r="E158" s="58"/>
      <c r="F158" s="58"/>
      <c r="G158" s="56"/>
      <c r="H158" s="56"/>
      <c r="I158" s="57"/>
      <c r="J158" s="57"/>
      <c r="K158" s="57"/>
      <c r="L158" s="57"/>
      <c r="M158" s="56"/>
      <c r="N158" s="56"/>
    </row>
    <row r="159" spans="1:14" ht="14.25">
      <c r="A159" s="59">
        <v>145</v>
      </c>
      <c r="B159" s="56"/>
      <c r="C159" s="57"/>
      <c r="D159" s="57"/>
      <c r="E159" s="58"/>
      <c r="F159" s="58"/>
      <c r="G159" s="56"/>
      <c r="H159" s="56"/>
      <c r="I159" s="57"/>
      <c r="J159" s="57"/>
      <c r="K159" s="57"/>
      <c r="L159" s="57"/>
      <c r="M159" s="56"/>
      <c r="N159" s="56"/>
    </row>
    <row r="160" spans="1:14" ht="14.25">
      <c r="A160" s="59">
        <v>146</v>
      </c>
      <c r="B160" s="56"/>
      <c r="C160" s="57"/>
      <c r="D160" s="57"/>
      <c r="E160" s="58"/>
      <c r="F160" s="58"/>
      <c r="G160" s="56"/>
      <c r="H160" s="56"/>
      <c r="I160" s="57"/>
      <c r="J160" s="57"/>
      <c r="K160" s="57"/>
      <c r="L160" s="57"/>
      <c r="M160" s="56"/>
      <c r="N160" s="56"/>
    </row>
    <row r="161" spans="1:14" ht="14.25">
      <c r="A161" s="59">
        <v>147</v>
      </c>
      <c r="B161" s="56"/>
      <c r="C161" s="57"/>
      <c r="D161" s="57"/>
      <c r="E161" s="58"/>
      <c r="F161" s="58"/>
      <c r="G161" s="56"/>
      <c r="H161" s="56"/>
      <c r="I161" s="57"/>
      <c r="J161" s="57"/>
      <c r="K161" s="57"/>
      <c r="L161" s="57"/>
      <c r="M161" s="56"/>
      <c r="N161" s="56"/>
    </row>
    <row r="162" spans="1:14" ht="14.25">
      <c r="A162" s="59">
        <v>148</v>
      </c>
      <c r="B162" s="56"/>
      <c r="C162" s="57"/>
      <c r="D162" s="57"/>
      <c r="E162" s="58"/>
      <c r="F162" s="58"/>
      <c r="G162" s="56"/>
      <c r="H162" s="56"/>
      <c r="I162" s="57"/>
      <c r="J162" s="57"/>
      <c r="K162" s="57"/>
      <c r="L162" s="57"/>
      <c r="M162" s="56"/>
      <c r="N162" s="56"/>
    </row>
    <row r="163" spans="1:14" ht="14.25">
      <c r="A163" s="59">
        <v>149</v>
      </c>
      <c r="B163" s="56"/>
      <c r="C163" s="57"/>
      <c r="D163" s="57"/>
      <c r="E163" s="58"/>
      <c r="F163" s="58"/>
      <c r="G163" s="56"/>
      <c r="H163" s="56"/>
      <c r="I163" s="57"/>
      <c r="J163" s="57"/>
      <c r="K163" s="57"/>
      <c r="L163" s="57"/>
      <c r="M163" s="56"/>
      <c r="N163" s="56"/>
    </row>
    <row r="164" spans="1:14" ht="14.25">
      <c r="A164" s="59">
        <v>150</v>
      </c>
      <c r="B164" s="56"/>
      <c r="C164" s="57"/>
      <c r="D164" s="57"/>
      <c r="E164" s="58"/>
      <c r="F164" s="58"/>
      <c r="G164" s="56"/>
      <c r="H164" s="56"/>
      <c r="I164" s="57"/>
      <c r="J164" s="57"/>
      <c r="K164" s="57"/>
      <c r="L164" s="57"/>
      <c r="M164" s="56"/>
      <c r="N164" s="56"/>
    </row>
    <row r="165" spans="1:14" ht="14.25">
      <c r="A165" s="59">
        <v>151</v>
      </c>
      <c r="B165" s="56"/>
      <c r="C165" s="57"/>
      <c r="D165" s="57"/>
      <c r="E165" s="58"/>
      <c r="F165" s="58"/>
      <c r="G165" s="56"/>
      <c r="H165" s="56"/>
      <c r="I165" s="57"/>
      <c r="J165" s="57"/>
      <c r="K165" s="57"/>
      <c r="L165" s="57"/>
      <c r="M165" s="56"/>
      <c r="N165" s="56"/>
    </row>
    <row r="166" spans="1:14" ht="14.25">
      <c r="A166" s="59">
        <v>152</v>
      </c>
      <c r="B166" s="56"/>
      <c r="C166" s="57"/>
      <c r="D166" s="57"/>
      <c r="E166" s="58"/>
      <c r="F166" s="58"/>
      <c r="G166" s="56"/>
      <c r="H166" s="56"/>
      <c r="I166" s="57"/>
      <c r="J166" s="57"/>
      <c r="K166" s="57"/>
      <c r="L166" s="57"/>
      <c r="M166" s="56"/>
      <c r="N166" s="56"/>
    </row>
    <row r="167" spans="1:14" ht="14.25">
      <c r="A167" s="59">
        <v>153</v>
      </c>
      <c r="B167" s="56"/>
      <c r="C167" s="57"/>
      <c r="D167" s="57"/>
      <c r="E167" s="58"/>
      <c r="F167" s="58"/>
      <c r="G167" s="56"/>
      <c r="H167" s="56"/>
      <c r="I167" s="57"/>
      <c r="J167" s="57"/>
      <c r="K167" s="57"/>
      <c r="L167" s="57"/>
      <c r="M167" s="56"/>
      <c r="N167" s="56"/>
    </row>
    <row r="168" spans="1:14" ht="14.25">
      <c r="A168" s="59">
        <v>154</v>
      </c>
      <c r="B168" s="56"/>
      <c r="C168" s="57"/>
      <c r="D168" s="57"/>
      <c r="E168" s="58"/>
      <c r="F168" s="58"/>
      <c r="G168" s="56"/>
      <c r="H168" s="56"/>
      <c r="I168" s="57"/>
      <c r="J168" s="57"/>
      <c r="K168" s="57"/>
      <c r="L168" s="57"/>
      <c r="M168" s="56"/>
      <c r="N168" s="56"/>
    </row>
    <row r="169" spans="1:14" ht="14.25">
      <c r="A169" s="59">
        <v>155</v>
      </c>
      <c r="B169" s="56"/>
      <c r="C169" s="57"/>
      <c r="D169" s="57"/>
      <c r="E169" s="58"/>
      <c r="F169" s="58"/>
      <c r="G169" s="56"/>
      <c r="H169" s="56"/>
      <c r="I169" s="57"/>
      <c r="J169" s="57"/>
      <c r="K169" s="57"/>
      <c r="L169" s="57"/>
      <c r="M169" s="56"/>
      <c r="N169" s="56"/>
    </row>
    <row r="170" spans="1:14" ht="14.25">
      <c r="A170" s="59">
        <v>156</v>
      </c>
      <c r="B170" s="56"/>
      <c r="C170" s="57"/>
      <c r="D170" s="57"/>
      <c r="E170" s="58"/>
      <c r="F170" s="58"/>
      <c r="G170" s="56"/>
      <c r="H170" s="56"/>
      <c r="I170" s="57"/>
      <c r="J170" s="57"/>
      <c r="K170" s="57"/>
      <c r="L170" s="57"/>
      <c r="M170" s="56"/>
      <c r="N170" s="56"/>
    </row>
    <row r="171" spans="1:14" ht="14.25">
      <c r="A171" s="59">
        <v>157</v>
      </c>
      <c r="B171" s="56"/>
      <c r="C171" s="57"/>
      <c r="D171" s="57"/>
      <c r="E171" s="58"/>
      <c r="F171" s="58"/>
      <c r="G171" s="56"/>
      <c r="H171" s="56"/>
      <c r="I171" s="57"/>
      <c r="J171" s="57"/>
      <c r="K171" s="57"/>
      <c r="L171" s="57"/>
      <c r="M171" s="56"/>
      <c r="N171" s="56"/>
    </row>
    <row r="172" spans="1:14" ht="14.25">
      <c r="A172" s="59">
        <v>158</v>
      </c>
      <c r="B172" s="56"/>
      <c r="C172" s="57"/>
      <c r="D172" s="57"/>
      <c r="E172" s="58"/>
      <c r="F172" s="58"/>
      <c r="G172" s="56"/>
      <c r="H172" s="56"/>
      <c r="I172" s="57"/>
      <c r="J172" s="57"/>
      <c r="K172" s="57"/>
      <c r="L172" s="57"/>
      <c r="M172" s="56"/>
      <c r="N172" s="56"/>
    </row>
    <row r="173" spans="1:14" ht="14.25">
      <c r="A173" s="59">
        <v>159</v>
      </c>
      <c r="B173" s="56"/>
      <c r="C173" s="57"/>
      <c r="D173" s="57"/>
      <c r="E173" s="58"/>
      <c r="F173" s="58"/>
      <c r="G173" s="56"/>
      <c r="H173" s="56"/>
      <c r="I173" s="57"/>
      <c r="J173" s="57"/>
      <c r="K173" s="57"/>
      <c r="L173" s="57"/>
      <c r="M173" s="56"/>
      <c r="N173" s="56"/>
    </row>
    <row r="174" spans="1:14" ht="14.25">
      <c r="A174" s="59">
        <v>160</v>
      </c>
      <c r="B174" s="56"/>
      <c r="C174" s="57"/>
      <c r="D174" s="57"/>
      <c r="E174" s="58"/>
      <c r="F174" s="58"/>
      <c r="G174" s="56"/>
      <c r="H174" s="56"/>
      <c r="I174" s="57"/>
      <c r="J174" s="57"/>
      <c r="K174" s="57"/>
      <c r="L174" s="57"/>
      <c r="M174" s="56"/>
      <c r="N174" s="56"/>
    </row>
    <row r="175" spans="1:14" ht="14.25">
      <c r="A175" s="59">
        <v>161</v>
      </c>
      <c r="B175" s="56"/>
      <c r="C175" s="57"/>
      <c r="D175" s="57"/>
      <c r="E175" s="58"/>
      <c r="F175" s="58"/>
      <c r="G175" s="56"/>
      <c r="H175" s="56"/>
      <c r="I175" s="57"/>
      <c r="J175" s="57"/>
      <c r="K175" s="57"/>
      <c r="L175" s="57"/>
      <c r="M175" s="56"/>
      <c r="N175" s="56"/>
    </row>
    <row r="176" spans="1:14" ht="14.25">
      <c r="A176" s="59">
        <v>162</v>
      </c>
      <c r="B176" s="56"/>
      <c r="C176" s="57"/>
      <c r="D176" s="57"/>
      <c r="E176" s="58"/>
      <c r="F176" s="58"/>
      <c r="G176" s="56"/>
      <c r="H176" s="56"/>
      <c r="I176" s="57"/>
      <c r="J176" s="57"/>
      <c r="K176" s="57"/>
      <c r="L176" s="57"/>
      <c r="M176" s="56"/>
      <c r="N176" s="56"/>
    </row>
    <row r="177" spans="1:14" ht="14.25">
      <c r="A177" s="59">
        <v>163</v>
      </c>
      <c r="B177" s="56"/>
      <c r="C177" s="57"/>
      <c r="D177" s="57"/>
      <c r="E177" s="58"/>
      <c r="F177" s="58"/>
      <c r="G177" s="56"/>
      <c r="H177" s="56"/>
      <c r="I177" s="57"/>
      <c r="J177" s="57"/>
      <c r="K177" s="57"/>
      <c r="L177" s="57"/>
      <c r="M177" s="56"/>
      <c r="N177" s="56"/>
    </row>
    <row r="178" spans="1:14" ht="14.25">
      <c r="A178" s="59">
        <v>164</v>
      </c>
      <c r="B178" s="56"/>
      <c r="C178" s="57"/>
      <c r="D178" s="57"/>
      <c r="E178" s="58"/>
      <c r="F178" s="58"/>
      <c r="G178" s="56"/>
      <c r="H178" s="56"/>
      <c r="I178" s="57"/>
      <c r="J178" s="57"/>
      <c r="K178" s="57"/>
      <c r="L178" s="57"/>
      <c r="M178" s="56"/>
      <c r="N178" s="56"/>
    </row>
    <row r="179" spans="1:14" ht="14.25">
      <c r="A179" s="59">
        <v>165</v>
      </c>
      <c r="B179" s="56"/>
      <c r="C179" s="57"/>
      <c r="D179" s="57"/>
      <c r="E179" s="58"/>
      <c r="F179" s="58"/>
      <c r="G179" s="56"/>
      <c r="H179" s="56"/>
      <c r="I179" s="57"/>
      <c r="J179" s="57"/>
      <c r="K179" s="57"/>
      <c r="L179" s="57"/>
      <c r="M179" s="56"/>
      <c r="N179" s="56"/>
    </row>
    <row r="180" spans="1:14" ht="14.25">
      <c r="A180" s="59">
        <v>166</v>
      </c>
      <c r="B180" s="56"/>
      <c r="C180" s="57"/>
      <c r="D180" s="57"/>
      <c r="E180" s="58"/>
      <c r="F180" s="58"/>
      <c r="G180" s="56"/>
      <c r="H180" s="56"/>
      <c r="I180" s="57"/>
      <c r="J180" s="57"/>
      <c r="K180" s="57"/>
      <c r="L180" s="57"/>
      <c r="M180" s="56"/>
      <c r="N180" s="56"/>
    </row>
    <row r="181" spans="1:14" ht="14.25">
      <c r="A181" s="59">
        <v>167</v>
      </c>
      <c r="B181" s="56"/>
      <c r="C181" s="57"/>
      <c r="D181" s="57"/>
      <c r="E181" s="58"/>
      <c r="F181" s="58"/>
      <c r="G181" s="56"/>
      <c r="H181" s="56"/>
      <c r="I181" s="57"/>
      <c r="J181" s="57"/>
      <c r="K181" s="57"/>
      <c r="L181" s="57"/>
      <c r="M181" s="56"/>
      <c r="N181" s="56"/>
    </row>
    <row r="182" spans="1:14" ht="14.25">
      <c r="A182" s="59">
        <v>168</v>
      </c>
      <c r="B182" s="56"/>
      <c r="C182" s="57"/>
      <c r="D182" s="57"/>
      <c r="E182" s="58"/>
      <c r="F182" s="58"/>
      <c r="G182" s="56"/>
      <c r="H182" s="56"/>
      <c r="I182" s="57"/>
      <c r="J182" s="57"/>
      <c r="K182" s="57"/>
      <c r="L182" s="57"/>
      <c r="M182" s="56"/>
      <c r="N182" s="56"/>
    </row>
    <row r="183" spans="1:14" ht="14.25">
      <c r="A183" s="59">
        <v>169</v>
      </c>
      <c r="B183" s="56"/>
      <c r="C183" s="57"/>
      <c r="D183" s="57"/>
      <c r="E183" s="58"/>
      <c r="F183" s="58"/>
      <c r="G183" s="56"/>
      <c r="H183" s="56"/>
      <c r="I183" s="57"/>
      <c r="J183" s="57"/>
      <c r="K183" s="57"/>
      <c r="L183" s="57"/>
      <c r="M183" s="56"/>
      <c r="N183" s="56"/>
    </row>
    <row r="184" spans="1:14" ht="14.25">
      <c r="A184" s="59">
        <v>170</v>
      </c>
      <c r="B184" s="56"/>
      <c r="C184" s="57"/>
      <c r="D184" s="57"/>
      <c r="E184" s="58"/>
      <c r="F184" s="58"/>
      <c r="G184" s="56"/>
      <c r="H184" s="56"/>
      <c r="I184" s="57"/>
      <c r="J184" s="57"/>
      <c r="K184" s="57"/>
      <c r="L184" s="57"/>
      <c r="M184" s="56"/>
      <c r="N184" s="56"/>
    </row>
    <row r="185" spans="1:14" ht="14.25">
      <c r="A185" s="59">
        <v>171</v>
      </c>
      <c r="B185" s="56"/>
      <c r="C185" s="57"/>
      <c r="D185" s="57"/>
      <c r="E185" s="58"/>
      <c r="F185" s="58"/>
      <c r="G185" s="56"/>
      <c r="H185" s="56"/>
      <c r="I185" s="57"/>
      <c r="J185" s="57"/>
      <c r="K185" s="57"/>
      <c r="L185" s="57"/>
      <c r="M185" s="56"/>
      <c r="N185" s="56"/>
    </row>
    <row r="186" spans="1:14" ht="14.25">
      <c r="A186" s="59">
        <v>172</v>
      </c>
      <c r="B186" s="56"/>
      <c r="C186" s="57"/>
      <c r="D186" s="57"/>
      <c r="E186" s="58"/>
      <c r="F186" s="58"/>
      <c r="G186" s="56"/>
      <c r="H186" s="56"/>
      <c r="I186" s="57"/>
      <c r="J186" s="57"/>
      <c r="K186" s="57"/>
      <c r="L186" s="57"/>
      <c r="M186" s="56"/>
      <c r="N186" s="56"/>
    </row>
    <row r="187" spans="1:14" ht="14.25">
      <c r="A187" s="59">
        <v>173</v>
      </c>
      <c r="B187" s="56"/>
      <c r="C187" s="57"/>
      <c r="D187" s="57"/>
      <c r="E187" s="58"/>
      <c r="F187" s="58"/>
      <c r="G187" s="56"/>
      <c r="H187" s="56"/>
      <c r="I187" s="57"/>
      <c r="J187" s="57"/>
      <c r="K187" s="57"/>
      <c r="L187" s="57"/>
      <c r="M187" s="56"/>
      <c r="N187" s="56"/>
    </row>
    <row r="188" spans="1:14" ht="14.25">
      <c r="A188" s="59">
        <v>174</v>
      </c>
      <c r="B188" s="56"/>
      <c r="C188" s="57"/>
      <c r="D188" s="57"/>
      <c r="E188" s="58"/>
      <c r="F188" s="58"/>
      <c r="G188" s="56"/>
      <c r="H188" s="56"/>
      <c r="I188" s="57"/>
      <c r="J188" s="57"/>
      <c r="K188" s="57"/>
      <c r="L188" s="57"/>
      <c r="M188" s="56"/>
      <c r="N188" s="56"/>
    </row>
    <row r="189" spans="1:14" ht="14.25">
      <c r="A189" s="59">
        <v>175</v>
      </c>
      <c r="B189" s="56"/>
      <c r="C189" s="57"/>
      <c r="D189" s="57"/>
      <c r="E189" s="58"/>
      <c r="F189" s="58"/>
      <c r="G189" s="56"/>
      <c r="H189" s="56"/>
      <c r="I189" s="57"/>
      <c r="J189" s="57"/>
      <c r="K189" s="57"/>
      <c r="L189" s="57"/>
      <c r="M189" s="56"/>
      <c r="N189" s="56"/>
    </row>
    <row r="190" spans="1:14" ht="14.25">
      <c r="A190" s="59">
        <v>176</v>
      </c>
      <c r="B190" s="56"/>
      <c r="C190" s="57"/>
      <c r="D190" s="57"/>
      <c r="E190" s="58"/>
      <c r="F190" s="58"/>
      <c r="G190" s="56"/>
      <c r="H190" s="56"/>
      <c r="I190" s="57"/>
      <c r="J190" s="57"/>
      <c r="K190" s="57"/>
      <c r="L190" s="57"/>
      <c r="M190" s="56"/>
      <c r="N190" s="56"/>
    </row>
    <row r="191" spans="1:14" ht="14.25">
      <c r="A191" s="59">
        <v>177</v>
      </c>
      <c r="B191" s="56"/>
      <c r="C191" s="57"/>
      <c r="D191" s="57"/>
      <c r="E191" s="58"/>
      <c r="F191" s="58"/>
      <c r="G191" s="56"/>
      <c r="H191" s="56"/>
      <c r="I191" s="57"/>
      <c r="J191" s="57"/>
      <c r="K191" s="57"/>
      <c r="L191" s="57"/>
      <c r="M191" s="56"/>
      <c r="N191" s="56"/>
    </row>
    <row r="192" spans="1:14" ht="14.25">
      <c r="A192" s="59">
        <v>178</v>
      </c>
      <c r="B192" s="56"/>
      <c r="C192" s="57"/>
      <c r="D192" s="57"/>
      <c r="E192" s="58"/>
      <c r="F192" s="58"/>
      <c r="G192" s="56"/>
      <c r="H192" s="56"/>
      <c r="I192" s="57"/>
      <c r="J192" s="57"/>
      <c r="K192" s="57"/>
      <c r="L192" s="57"/>
      <c r="M192" s="56"/>
      <c r="N192" s="56"/>
    </row>
    <row r="193" spans="1:14" ht="14.25">
      <c r="A193" s="59">
        <v>179</v>
      </c>
      <c r="B193" s="56"/>
      <c r="C193" s="57"/>
      <c r="D193" s="57"/>
      <c r="E193" s="58"/>
      <c r="F193" s="58"/>
      <c r="G193" s="56"/>
      <c r="H193" s="56"/>
      <c r="I193" s="57"/>
      <c r="J193" s="57"/>
      <c r="K193" s="57"/>
      <c r="L193" s="57"/>
      <c r="M193" s="56"/>
      <c r="N193" s="56"/>
    </row>
    <row r="194" spans="1:14" ht="14.25">
      <c r="A194" s="59">
        <v>180</v>
      </c>
      <c r="B194" s="56"/>
      <c r="C194" s="57"/>
      <c r="D194" s="57"/>
      <c r="E194" s="58"/>
      <c r="F194" s="58"/>
      <c r="G194" s="56"/>
      <c r="H194" s="56"/>
      <c r="I194" s="57"/>
      <c r="J194" s="57"/>
      <c r="K194" s="57"/>
      <c r="L194" s="57"/>
      <c r="M194" s="56"/>
      <c r="N194" s="56"/>
    </row>
    <row r="195" spans="1:14" ht="14.25">
      <c r="A195" s="59">
        <v>181</v>
      </c>
      <c r="B195" s="56"/>
      <c r="C195" s="57"/>
      <c r="D195" s="57"/>
      <c r="E195" s="58"/>
      <c r="F195" s="58"/>
      <c r="G195" s="56"/>
      <c r="H195" s="56"/>
      <c r="I195" s="57"/>
      <c r="J195" s="57"/>
      <c r="K195" s="57"/>
      <c r="L195" s="57"/>
      <c r="M195" s="56"/>
      <c r="N195" s="56"/>
    </row>
    <row r="196" spans="1:14" ht="14.25">
      <c r="A196" s="59">
        <v>182</v>
      </c>
      <c r="B196" s="56"/>
      <c r="C196" s="57"/>
      <c r="D196" s="57"/>
      <c r="E196" s="58"/>
      <c r="F196" s="58"/>
      <c r="G196" s="56"/>
      <c r="H196" s="56"/>
      <c r="I196" s="57"/>
      <c r="J196" s="57"/>
      <c r="K196" s="57"/>
      <c r="L196" s="57"/>
      <c r="M196" s="56"/>
      <c r="N196" s="56"/>
    </row>
    <row r="197" spans="1:14" ht="14.25">
      <c r="A197" s="59">
        <v>183</v>
      </c>
      <c r="B197" s="56"/>
      <c r="C197" s="57"/>
      <c r="D197" s="57"/>
      <c r="E197" s="58"/>
      <c r="F197" s="58"/>
      <c r="G197" s="56"/>
      <c r="H197" s="56"/>
      <c r="I197" s="57"/>
      <c r="J197" s="57"/>
      <c r="K197" s="57"/>
      <c r="L197" s="57"/>
      <c r="M197" s="56"/>
      <c r="N197" s="56"/>
    </row>
    <row r="198" spans="1:14" ht="14.25">
      <c r="A198" s="59">
        <v>184</v>
      </c>
      <c r="B198" s="56"/>
      <c r="C198" s="57"/>
      <c r="D198" s="57"/>
      <c r="E198" s="58"/>
      <c r="F198" s="58"/>
      <c r="G198" s="56"/>
      <c r="H198" s="56"/>
      <c r="I198" s="57"/>
      <c r="J198" s="57"/>
      <c r="K198" s="57"/>
      <c r="L198" s="57"/>
      <c r="M198" s="56"/>
      <c r="N198" s="56"/>
    </row>
    <row r="199" spans="1:14" ht="14.25">
      <c r="A199" s="59">
        <v>185</v>
      </c>
      <c r="B199" s="56"/>
      <c r="C199" s="57"/>
      <c r="D199" s="57"/>
      <c r="E199" s="58"/>
      <c r="F199" s="58"/>
      <c r="G199" s="56"/>
      <c r="H199" s="56"/>
      <c r="I199" s="57"/>
      <c r="J199" s="57"/>
      <c r="K199" s="57"/>
      <c r="L199" s="57"/>
      <c r="M199" s="56"/>
      <c r="N199" s="56"/>
    </row>
    <row r="200" spans="1:14" ht="14.25">
      <c r="A200" s="59">
        <v>186</v>
      </c>
      <c r="B200" s="56"/>
      <c r="C200" s="57"/>
      <c r="D200" s="57"/>
      <c r="E200" s="58"/>
      <c r="F200" s="58"/>
      <c r="G200" s="56"/>
      <c r="H200" s="56"/>
      <c r="I200" s="57"/>
      <c r="J200" s="57"/>
      <c r="K200" s="57"/>
      <c r="L200" s="57"/>
      <c r="M200" s="56"/>
      <c r="N200" s="56"/>
    </row>
    <row r="201" spans="1:14" ht="14.25">
      <c r="A201" s="59">
        <v>187</v>
      </c>
      <c r="B201" s="56"/>
      <c r="C201" s="57"/>
      <c r="D201" s="57"/>
      <c r="E201" s="58"/>
      <c r="F201" s="58"/>
      <c r="G201" s="56"/>
      <c r="H201" s="56"/>
      <c r="I201" s="57"/>
      <c r="J201" s="57"/>
      <c r="K201" s="57"/>
      <c r="L201" s="57"/>
      <c r="M201" s="56"/>
      <c r="N201" s="56"/>
    </row>
    <row r="202" spans="1:14" ht="14.25">
      <c r="A202" s="59">
        <v>188</v>
      </c>
      <c r="B202" s="56"/>
      <c r="C202" s="57"/>
      <c r="D202" s="57"/>
      <c r="E202" s="58"/>
      <c r="F202" s="58"/>
      <c r="G202" s="56"/>
      <c r="H202" s="56"/>
      <c r="I202" s="57"/>
      <c r="J202" s="57"/>
      <c r="K202" s="57"/>
      <c r="L202" s="57"/>
      <c r="M202" s="56"/>
      <c r="N202" s="56"/>
    </row>
    <row r="203" spans="1:14" ht="14.25">
      <c r="A203" s="59">
        <v>189</v>
      </c>
      <c r="B203" s="56"/>
      <c r="C203" s="57"/>
      <c r="D203" s="57"/>
      <c r="E203" s="58"/>
      <c r="F203" s="58"/>
      <c r="G203" s="56"/>
      <c r="H203" s="56"/>
      <c r="I203" s="57"/>
      <c r="J203" s="57"/>
      <c r="K203" s="57"/>
      <c r="L203" s="57"/>
      <c r="M203" s="56"/>
      <c r="N203" s="56"/>
    </row>
    <row r="204" spans="1:14" ht="14.25">
      <c r="A204" s="59">
        <v>190</v>
      </c>
      <c r="B204" s="56"/>
      <c r="C204" s="57"/>
      <c r="D204" s="57"/>
      <c r="E204" s="58"/>
      <c r="F204" s="58"/>
      <c r="G204" s="56"/>
      <c r="H204" s="56"/>
      <c r="I204" s="57"/>
      <c r="J204" s="57"/>
      <c r="K204" s="57"/>
      <c r="L204" s="57"/>
      <c r="M204" s="56"/>
      <c r="N204" s="56"/>
    </row>
    <row r="205" spans="1:14" ht="14.25">
      <c r="A205" s="59">
        <v>191</v>
      </c>
      <c r="B205" s="56"/>
      <c r="C205" s="57"/>
      <c r="D205" s="57"/>
      <c r="E205" s="58"/>
      <c r="F205" s="58"/>
      <c r="G205" s="56"/>
      <c r="H205" s="56"/>
      <c r="I205" s="57"/>
      <c r="J205" s="57"/>
      <c r="K205" s="57"/>
      <c r="L205" s="57"/>
      <c r="M205" s="56"/>
      <c r="N205" s="56"/>
    </row>
    <row r="206" spans="1:14" ht="14.25">
      <c r="A206" s="59">
        <v>192</v>
      </c>
      <c r="B206" s="56"/>
      <c r="C206" s="57"/>
      <c r="D206" s="57"/>
      <c r="E206" s="58"/>
      <c r="F206" s="58"/>
      <c r="G206" s="56"/>
      <c r="H206" s="56"/>
      <c r="I206" s="57"/>
      <c r="J206" s="57"/>
      <c r="K206" s="57"/>
      <c r="L206" s="57"/>
      <c r="M206" s="56"/>
      <c r="N206" s="56"/>
    </row>
    <row r="207" spans="1:14" ht="14.25">
      <c r="A207" s="59">
        <v>193</v>
      </c>
      <c r="B207" s="56"/>
      <c r="C207" s="57"/>
      <c r="D207" s="57"/>
      <c r="E207" s="58"/>
      <c r="F207" s="58"/>
      <c r="G207" s="56"/>
      <c r="H207" s="56"/>
      <c r="I207" s="57"/>
      <c r="J207" s="57"/>
      <c r="K207" s="57"/>
      <c r="L207" s="57"/>
      <c r="M207" s="56"/>
      <c r="N207" s="56"/>
    </row>
    <row r="208" spans="1:14" ht="14.25">
      <c r="A208" s="59">
        <v>194</v>
      </c>
      <c r="B208" s="56"/>
      <c r="C208" s="57"/>
      <c r="D208" s="57"/>
      <c r="E208" s="58"/>
      <c r="F208" s="58"/>
      <c r="G208" s="56"/>
      <c r="H208" s="56"/>
      <c r="I208" s="57"/>
      <c r="J208" s="57"/>
      <c r="K208" s="57"/>
      <c r="L208" s="57"/>
      <c r="M208" s="56"/>
      <c r="N208" s="56"/>
    </row>
    <row r="209" spans="1:14" ht="14.25">
      <c r="A209" s="59">
        <v>195</v>
      </c>
      <c r="B209" s="56"/>
      <c r="C209" s="57"/>
      <c r="D209" s="57"/>
      <c r="E209" s="58"/>
      <c r="F209" s="58"/>
      <c r="G209" s="56"/>
      <c r="H209" s="56"/>
      <c r="I209" s="57"/>
      <c r="J209" s="57"/>
      <c r="K209" s="57"/>
      <c r="L209" s="57"/>
      <c r="M209" s="56"/>
      <c r="N209" s="56"/>
    </row>
    <row r="210" spans="1:14" ht="14.25">
      <c r="A210" s="59">
        <v>196</v>
      </c>
      <c r="B210" s="56"/>
      <c r="C210" s="57"/>
      <c r="D210" s="57"/>
      <c r="E210" s="58"/>
      <c r="F210" s="58"/>
      <c r="G210" s="56"/>
      <c r="H210" s="56"/>
      <c r="I210" s="57"/>
      <c r="J210" s="57"/>
      <c r="K210" s="57"/>
      <c r="L210" s="57"/>
      <c r="M210" s="56"/>
      <c r="N210" s="56"/>
    </row>
    <row r="211" spans="1:14" ht="14.25">
      <c r="A211" s="59">
        <v>197</v>
      </c>
      <c r="B211" s="56"/>
      <c r="C211" s="57"/>
      <c r="D211" s="57"/>
      <c r="E211" s="58"/>
      <c r="F211" s="58"/>
      <c r="G211" s="56"/>
      <c r="H211" s="56"/>
      <c r="I211" s="57"/>
      <c r="J211" s="57"/>
      <c r="K211" s="57"/>
      <c r="L211" s="57"/>
      <c r="M211" s="56"/>
      <c r="N211" s="56"/>
    </row>
    <row r="212" spans="1:14" ht="14.25">
      <c r="A212" s="59">
        <v>198</v>
      </c>
      <c r="B212" s="56"/>
      <c r="C212" s="57"/>
      <c r="D212" s="57"/>
      <c r="E212" s="58"/>
      <c r="F212" s="58"/>
      <c r="G212" s="56"/>
      <c r="H212" s="56"/>
      <c r="I212" s="57"/>
      <c r="J212" s="57"/>
      <c r="K212" s="57"/>
      <c r="L212" s="57"/>
      <c r="M212" s="56"/>
      <c r="N212" s="56"/>
    </row>
    <row r="213" spans="1:14" ht="14.25">
      <c r="A213" s="59">
        <v>199</v>
      </c>
      <c r="B213" s="56"/>
      <c r="C213" s="57"/>
      <c r="D213" s="57"/>
      <c r="E213" s="58"/>
      <c r="F213" s="58"/>
      <c r="G213" s="56"/>
      <c r="H213" s="56"/>
      <c r="I213" s="57"/>
      <c r="J213" s="57"/>
      <c r="K213" s="57"/>
      <c r="L213" s="57"/>
      <c r="M213" s="56"/>
      <c r="N213" s="56"/>
    </row>
    <row r="214" spans="1:14" ht="14.25">
      <c r="A214" s="59">
        <v>200</v>
      </c>
      <c r="B214" s="56"/>
      <c r="C214" s="57"/>
      <c r="D214" s="57"/>
      <c r="E214" s="58"/>
      <c r="F214" s="58"/>
      <c r="G214" s="56"/>
      <c r="H214" s="56"/>
      <c r="I214" s="57"/>
      <c r="J214" s="57"/>
      <c r="K214" s="57"/>
      <c r="L214" s="57"/>
      <c r="M214" s="56"/>
      <c r="N214" s="56"/>
    </row>
    <row r="215" spans="1:14" ht="14.25">
      <c r="A215" s="59">
        <v>201</v>
      </c>
      <c r="B215" s="56"/>
      <c r="C215" s="57"/>
      <c r="D215" s="57"/>
      <c r="E215" s="58"/>
      <c r="F215" s="58"/>
      <c r="G215" s="56"/>
      <c r="H215" s="56"/>
      <c r="I215" s="57"/>
      <c r="J215" s="57"/>
      <c r="K215" s="57"/>
      <c r="L215" s="57"/>
      <c r="M215" s="56"/>
      <c r="N215" s="56"/>
    </row>
    <row r="216" spans="1:14" ht="14.25">
      <c r="A216" s="59">
        <v>202</v>
      </c>
      <c r="B216" s="56"/>
      <c r="C216" s="57"/>
      <c r="D216" s="57"/>
      <c r="E216" s="58"/>
      <c r="F216" s="58"/>
      <c r="G216" s="56"/>
      <c r="H216" s="56"/>
      <c r="I216" s="57"/>
      <c r="J216" s="57"/>
      <c r="K216" s="57"/>
      <c r="L216" s="57"/>
      <c r="M216" s="56"/>
      <c r="N216" s="56"/>
    </row>
    <row r="217" spans="1:14" ht="14.25">
      <c r="A217" s="59">
        <v>203</v>
      </c>
      <c r="B217" s="56"/>
      <c r="C217" s="57"/>
      <c r="D217" s="57"/>
      <c r="E217" s="58"/>
      <c r="F217" s="58"/>
      <c r="G217" s="56"/>
      <c r="H217" s="56"/>
      <c r="I217" s="57"/>
      <c r="J217" s="57"/>
      <c r="K217" s="57"/>
      <c r="L217" s="57"/>
      <c r="M217" s="56"/>
      <c r="N217" s="56"/>
    </row>
    <row r="218" spans="1:14" ht="14.25">
      <c r="A218" s="59">
        <v>204</v>
      </c>
      <c r="B218" s="56"/>
      <c r="C218" s="57"/>
      <c r="D218" s="57"/>
      <c r="E218" s="58"/>
      <c r="F218" s="58"/>
      <c r="G218" s="56"/>
      <c r="H218" s="56"/>
      <c r="I218" s="57"/>
      <c r="J218" s="57"/>
      <c r="K218" s="57"/>
      <c r="L218" s="57"/>
      <c r="M218" s="56"/>
      <c r="N218" s="56"/>
    </row>
    <row r="219" spans="1:14" ht="14.25">
      <c r="A219" s="59">
        <v>205</v>
      </c>
      <c r="B219" s="56"/>
      <c r="C219" s="57"/>
      <c r="D219" s="57"/>
      <c r="E219" s="58"/>
      <c r="F219" s="58"/>
      <c r="G219" s="56"/>
      <c r="H219" s="56"/>
      <c r="I219" s="57"/>
      <c r="J219" s="57"/>
      <c r="K219" s="57"/>
      <c r="L219" s="57"/>
      <c r="M219" s="56"/>
      <c r="N219" s="56"/>
    </row>
    <row r="220" spans="1:14" ht="14.25">
      <c r="A220" s="59">
        <v>206</v>
      </c>
      <c r="B220" s="56"/>
      <c r="C220" s="57"/>
      <c r="D220" s="57"/>
      <c r="E220" s="58"/>
      <c r="F220" s="58"/>
      <c r="G220" s="56"/>
      <c r="H220" s="56"/>
      <c r="I220" s="57"/>
      <c r="J220" s="57"/>
      <c r="K220" s="57"/>
      <c r="L220" s="57"/>
      <c r="M220" s="56"/>
      <c r="N220" s="56"/>
    </row>
    <row r="221" spans="1:14" ht="14.25">
      <c r="A221" s="59">
        <v>207</v>
      </c>
      <c r="B221" s="56"/>
      <c r="C221" s="57"/>
      <c r="D221" s="57"/>
      <c r="E221" s="58"/>
      <c r="F221" s="58"/>
      <c r="G221" s="56"/>
      <c r="H221" s="56"/>
      <c r="I221" s="57"/>
      <c r="J221" s="57"/>
      <c r="K221" s="57"/>
      <c r="L221" s="57"/>
      <c r="M221" s="56"/>
      <c r="N221" s="56"/>
    </row>
    <row r="222" spans="1:14" ht="14.25">
      <c r="A222" s="59">
        <v>208</v>
      </c>
      <c r="B222" s="56"/>
      <c r="C222" s="57"/>
      <c r="D222" s="57"/>
      <c r="E222" s="58"/>
      <c r="F222" s="58"/>
      <c r="G222" s="56"/>
      <c r="H222" s="56"/>
      <c r="I222" s="57"/>
      <c r="J222" s="57"/>
      <c r="K222" s="57"/>
      <c r="L222" s="57"/>
      <c r="M222" s="56"/>
      <c r="N222" s="56"/>
    </row>
    <row r="223" spans="1:14" ht="14.25">
      <c r="A223" s="59">
        <v>209</v>
      </c>
      <c r="B223" s="56"/>
      <c r="C223" s="57"/>
      <c r="D223" s="57"/>
      <c r="E223" s="58"/>
      <c r="F223" s="58"/>
      <c r="G223" s="56"/>
      <c r="H223" s="56"/>
      <c r="I223" s="57"/>
      <c r="J223" s="57"/>
      <c r="K223" s="57"/>
      <c r="L223" s="57"/>
      <c r="M223" s="56"/>
      <c r="N223" s="56"/>
    </row>
    <row r="224" spans="1:14" ht="14.25">
      <c r="A224" s="59">
        <v>210</v>
      </c>
      <c r="B224" s="56"/>
      <c r="C224" s="57"/>
      <c r="D224" s="57"/>
      <c r="E224" s="58"/>
      <c r="F224" s="58"/>
      <c r="G224" s="56"/>
      <c r="H224" s="56"/>
      <c r="I224" s="57"/>
      <c r="J224" s="57"/>
      <c r="K224" s="57"/>
      <c r="L224" s="57"/>
      <c r="M224" s="56"/>
      <c r="N224" s="56"/>
    </row>
    <row r="225" spans="1:14" ht="14.25">
      <c r="A225" s="59">
        <v>211</v>
      </c>
      <c r="B225" s="56"/>
      <c r="C225" s="57"/>
      <c r="D225" s="57"/>
      <c r="E225" s="58"/>
      <c r="F225" s="58"/>
      <c r="G225" s="56"/>
      <c r="H225" s="56"/>
      <c r="I225" s="57"/>
      <c r="J225" s="57"/>
      <c r="K225" s="57"/>
      <c r="L225" s="57"/>
      <c r="M225" s="56"/>
      <c r="N225" s="56"/>
    </row>
    <row r="226" spans="1:14" ht="14.25">
      <c r="A226" s="59">
        <v>212</v>
      </c>
      <c r="B226" s="56"/>
      <c r="C226" s="57"/>
      <c r="D226" s="57"/>
      <c r="E226" s="58"/>
      <c r="F226" s="58"/>
      <c r="G226" s="56"/>
      <c r="H226" s="56"/>
      <c r="I226" s="57"/>
      <c r="J226" s="57"/>
      <c r="K226" s="57"/>
      <c r="L226" s="57"/>
      <c r="M226" s="56"/>
      <c r="N226" s="56"/>
    </row>
    <row r="227" spans="1:14" ht="14.25">
      <c r="A227" s="59">
        <v>213</v>
      </c>
      <c r="B227" s="56"/>
      <c r="C227" s="57"/>
      <c r="D227" s="57"/>
      <c r="E227" s="58"/>
      <c r="F227" s="58"/>
      <c r="G227" s="56"/>
      <c r="H227" s="56"/>
      <c r="I227" s="57"/>
      <c r="J227" s="57"/>
      <c r="K227" s="57"/>
      <c r="L227" s="57"/>
      <c r="M227" s="56"/>
      <c r="N227" s="56"/>
    </row>
    <row r="228" spans="1:14" ht="14.25">
      <c r="A228" s="59">
        <v>214</v>
      </c>
      <c r="B228" s="56"/>
      <c r="C228" s="57"/>
      <c r="D228" s="57"/>
      <c r="E228" s="58"/>
      <c r="F228" s="58"/>
      <c r="G228" s="56"/>
      <c r="H228" s="56"/>
      <c r="I228" s="57"/>
      <c r="J228" s="57"/>
      <c r="K228" s="57"/>
      <c r="L228" s="57"/>
      <c r="M228" s="56"/>
      <c r="N228" s="56"/>
    </row>
    <row r="229" spans="1:14" ht="14.25">
      <c r="A229" s="59">
        <v>215</v>
      </c>
      <c r="B229" s="56"/>
      <c r="C229" s="57"/>
      <c r="D229" s="57"/>
      <c r="E229" s="58"/>
      <c r="F229" s="58"/>
      <c r="G229" s="56"/>
      <c r="H229" s="56"/>
      <c r="I229" s="57"/>
      <c r="J229" s="57"/>
      <c r="K229" s="57"/>
      <c r="L229" s="57"/>
      <c r="M229" s="56"/>
      <c r="N229" s="56"/>
    </row>
    <row r="230" spans="1:14" ht="14.25">
      <c r="A230" s="59">
        <v>216</v>
      </c>
      <c r="B230" s="56"/>
      <c r="C230" s="57"/>
      <c r="D230" s="57"/>
      <c r="E230" s="58"/>
      <c r="F230" s="58"/>
      <c r="G230" s="56"/>
      <c r="H230" s="56"/>
      <c r="I230" s="57"/>
      <c r="J230" s="57"/>
      <c r="K230" s="57"/>
      <c r="L230" s="57"/>
      <c r="M230" s="56"/>
      <c r="N230" s="56"/>
    </row>
    <row r="231" spans="1:14" ht="14.25">
      <c r="A231" s="59">
        <v>217</v>
      </c>
      <c r="B231" s="56"/>
      <c r="C231" s="57"/>
      <c r="D231" s="57"/>
      <c r="E231" s="58"/>
      <c r="F231" s="58"/>
      <c r="G231" s="56"/>
      <c r="H231" s="56"/>
      <c r="I231" s="57"/>
      <c r="J231" s="57"/>
      <c r="K231" s="57"/>
      <c r="L231" s="57"/>
      <c r="M231" s="56"/>
      <c r="N231" s="56"/>
    </row>
    <row r="232" spans="1:14" ht="14.25">
      <c r="A232" s="59">
        <v>218</v>
      </c>
      <c r="B232" s="56"/>
      <c r="C232" s="57"/>
      <c r="D232" s="57"/>
      <c r="E232" s="58"/>
      <c r="F232" s="58"/>
      <c r="G232" s="56"/>
      <c r="H232" s="56"/>
      <c r="I232" s="57"/>
      <c r="J232" s="57"/>
      <c r="K232" s="57"/>
      <c r="L232" s="57"/>
      <c r="M232" s="56"/>
      <c r="N232" s="56"/>
    </row>
    <row r="233" spans="1:14" ht="14.25">
      <c r="A233" s="59">
        <v>219</v>
      </c>
      <c r="B233" s="56"/>
      <c r="C233" s="57"/>
      <c r="D233" s="57"/>
      <c r="E233" s="58"/>
      <c r="F233" s="58"/>
      <c r="G233" s="56"/>
      <c r="H233" s="56"/>
      <c r="I233" s="57"/>
      <c r="J233" s="57"/>
      <c r="K233" s="57"/>
      <c r="L233" s="57"/>
      <c r="M233" s="56"/>
      <c r="N233" s="56"/>
    </row>
    <row r="234" spans="1:14" ht="14.25">
      <c r="A234" s="59">
        <v>220</v>
      </c>
      <c r="B234" s="56"/>
      <c r="C234" s="57"/>
      <c r="D234" s="57"/>
      <c r="E234" s="58"/>
      <c r="F234" s="58"/>
      <c r="G234" s="56"/>
      <c r="H234" s="56"/>
      <c r="I234" s="57"/>
      <c r="J234" s="57"/>
      <c r="K234" s="57"/>
      <c r="L234" s="57"/>
      <c r="M234" s="56"/>
      <c r="N234" s="56"/>
    </row>
    <row r="235" spans="1:14" ht="14.25">
      <c r="A235" s="59">
        <v>221</v>
      </c>
      <c r="B235" s="56"/>
      <c r="C235" s="57"/>
      <c r="D235" s="57"/>
      <c r="E235" s="58"/>
      <c r="F235" s="58"/>
      <c r="G235" s="56"/>
      <c r="H235" s="56"/>
      <c r="I235" s="57"/>
      <c r="J235" s="57"/>
      <c r="K235" s="57"/>
      <c r="L235" s="57"/>
      <c r="M235" s="56"/>
      <c r="N235" s="56"/>
    </row>
    <row r="236" spans="1:14" ht="14.25">
      <c r="A236" s="59">
        <v>222</v>
      </c>
      <c r="B236" s="56"/>
      <c r="C236" s="57"/>
      <c r="D236" s="57"/>
      <c r="E236" s="58"/>
      <c r="F236" s="58"/>
      <c r="G236" s="56"/>
      <c r="H236" s="56"/>
      <c r="I236" s="57"/>
      <c r="J236" s="57"/>
      <c r="K236" s="57"/>
      <c r="L236" s="57"/>
      <c r="M236" s="56"/>
      <c r="N236" s="56"/>
    </row>
    <row r="237" spans="1:14" ht="14.25">
      <c r="A237" s="59">
        <v>223</v>
      </c>
      <c r="B237" s="56"/>
      <c r="C237" s="57"/>
      <c r="D237" s="57"/>
      <c r="E237" s="58"/>
      <c r="F237" s="58"/>
      <c r="G237" s="56"/>
      <c r="H237" s="56"/>
      <c r="I237" s="57"/>
      <c r="J237" s="57"/>
      <c r="K237" s="57"/>
      <c r="L237" s="57"/>
      <c r="M237" s="56"/>
      <c r="N237" s="56"/>
    </row>
    <row r="238" spans="1:14" ht="14.25">
      <c r="A238" s="59">
        <v>224</v>
      </c>
      <c r="B238" s="56"/>
      <c r="C238" s="57"/>
      <c r="D238" s="57"/>
      <c r="E238" s="58"/>
      <c r="F238" s="58"/>
      <c r="G238" s="56"/>
      <c r="H238" s="56"/>
      <c r="I238" s="57"/>
      <c r="J238" s="57"/>
      <c r="K238" s="57"/>
      <c r="L238" s="57"/>
      <c r="M238" s="56"/>
      <c r="N238" s="56"/>
    </row>
    <row r="239" spans="1:14" ht="14.25">
      <c r="A239" s="59">
        <v>225</v>
      </c>
      <c r="B239" s="56"/>
      <c r="C239" s="57"/>
      <c r="D239" s="57"/>
      <c r="E239" s="58"/>
      <c r="F239" s="58"/>
      <c r="G239" s="56"/>
      <c r="H239" s="56"/>
      <c r="I239" s="57"/>
      <c r="J239" s="57"/>
      <c r="K239" s="57"/>
      <c r="L239" s="57"/>
      <c r="M239" s="56"/>
      <c r="N239" s="56"/>
    </row>
    <row r="240" spans="1:14" ht="14.25">
      <c r="A240" s="59">
        <v>226</v>
      </c>
      <c r="B240" s="56"/>
      <c r="C240" s="57"/>
      <c r="D240" s="57"/>
      <c r="E240" s="58"/>
      <c r="F240" s="58"/>
      <c r="G240" s="56"/>
      <c r="H240" s="56"/>
      <c r="I240" s="57"/>
      <c r="J240" s="57"/>
      <c r="K240" s="57"/>
      <c r="L240" s="57"/>
      <c r="M240" s="56"/>
      <c r="N240" s="56"/>
    </row>
    <row r="241" spans="1:14" ht="14.25">
      <c r="A241" s="59">
        <v>227</v>
      </c>
      <c r="B241" s="56"/>
      <c r="C241" s="57"/>
      <c r="D241" s="57"/>
      <c r="E241" s="58"/>
      <c r="F241" s="58"/>
      <c r="G241" s="56"/>
      <c r="H241" s="56"/>
      <c r="I241" s="57"/>
      <c r="J241" s="57"/>
      <c r="K241" s="57"/>
      <c r="L241" s="57"/>
      <c r="M241" s="56"/>
      <c r="N241" s="56"/>
    </row>
    <row r="242" spans="1:14" ht="14.25">
      <c r="A242" s="59">
        <v>228</v>
      </c>
      <c r="B242" s="56"/>
      <c r="C242" s="57"/>
      <c r="D242" s="57"/>
      <c r="E242" s="58"/>
      <c r="F242" s="58"/>
      <c r="G242" s="56"/>
      <c r="H242" s="56"/>
      <c r="I242" s="57"/>
      <c r="J242" s="57"/>
      <c r="K242" s="57"/>
      <c r="L242" s="57"/>
      <c r="M242" s="56"/>
      <c r="N242" s="56"/>
    </row>
    <row r="243" spans="1:14" ht="14.25">
      <c r="A243" s="59">
        <v>229</v>
      </c>
      <c r="B243" s="56"/>
      <c r="C243" s="57"/>
      <c r="D243" s="57"/>
      <c r="E243" s="58"/>
      <c r="F243" s="58"/>
      <c r="G243" s="56"/>
      <c r="H243" s="56"/>
      <c r="I243" s="57"/>
      <c r="J243" s="57"/>
      <c r="K243" s="57"/>
      <c r="L243" s="57"/>
      <c r="M243" s="56"/>
      <c r="N243" s="56"/>
    </row>
    <row r="244" spans="1:14" ht="14.25">
      <c r="A244" s="59">
        <v>230</v>
      </c>
      <c r="B244" s="56"/>
      <c r="C244" s="57"/>
      <c r="D244" s="57"/>
      <c r="E244" s="58"/>
      <c r="F244" s="58"/>
      <c r="G244" s="56"/>
      <c r="H244" s="56"/>
      <c r="I244" s="57"/>
      <c r="J244" s="57"/>
      <c r="K244" s="57"/>
      <c r="L244" s="57"/>
      <c r="M244" s="56"/>
      <c r="N244" s="56"/>
    </row>
    <row r="245" spans="1:14" ht="14.25">
      <c r="A245" s="59">
        <v>231</v>
      </c>
      <c r="B245" s="56"/>
      <c r="C245" s="57"/>
      <c r="D245" s="57"/>
      <c r="E245" s="58"/>
      <c r="F245" s="58"/>
      <c r="G245" s="56"/>
      <c r="H245" s="56"/>
      <c r="I245" s="57"/>
      <c r="J245" s="57"/>
      <c r="K245" s="57"/>
      <c r="L245" s="57"/>
      <c r="M245" s="56"/>
      <c r="N245" s="56"/>
    </row>
    <row r="246" spans="1:14" ht="14.25">
      <c r="A246" s="59">
        <v>232</v>
      </c>
      <c r="B246" s="56"/>
      <c r="C246" s="57"/>
      <c r="D246" s="57"/>
      <c r="E246" s="58"/>
      <c r="F246" s="58"/>
      <c r="G246" s="56"/>
      <c r="H246" s="56"/>
      <c r="I246" s="57"/>
      <c r="J246" s="57"/>
      <c r="K246" s="57"/>
      <c r="L246" s="57"/>
      <c r="M246" s="56"/>
      <c r="N246" s="56"/>
    </row>
    <row r="247" spans="1:14" ht="14.25">
      <c r="A247" s="59">
        <v>233</v>
      </c>
      <c r="B247" s="56"/>
      <c r="C247" s="57"/>
      <c r="D247" s="57"/>
      <c r="E247" s="58"/>
      <c r="F247" s="58"/>
      <c r="G247" s="56"/>
      <c r="H247" s="56"/>
      <c r="I247" s="57"/>
      <c r="J247" s="57"/>
      <c r="K247" s="57"/>
      <c r="L247" s="57"/>
      <c r="M247" s="56"/>
      <c r="N247" s="56"/>
    </row>
    <row r="248" spans="1:14" ht="14.25">
      <c r="A248" s="59">
        <v>234</v>
      </c>
      <c r="B248" s="56"/>
      <c r="C248" s="57"/>
      <c r="D248" s="57"/>
      <c r="E248" s="58"/>
      <c r="F248" s="58"/>
      <c r="G248" s="56"/>
      <c r="H248" s="56"/>
      <c r="I248" s="57"/>
      <c r="J248" s="57"/>
      <c r="K248" s="57"/>
      <c r="L248" s="57"/>
      <c r="M248" s="56"/>
      <c r="N248" s="56"/>
    </row>
    <row r="249" spans="1:14" ht="14.25">
      <c r="A249" s="59">
        <v>235</v>
      </c>
      <c r="B249" s="56"/>
      <c r="C249" s="57"/>
      <c r="D249" s="57"/>
      <c r="E249" s="58"/>
      <c r="F249" s="58"/>
      <c r="G249" s="56"/>
      <c r="H249" s="56"/>
      <c r="I249" s="57"/>
      <c r="J249" s="57"/>
      <c r="K249" s="57"/>
      <c r="L249" s="57"/>
      <c r="M249" s="56"/>
      <c r="N249" s="56"/>
    </row>
    <row r="250" spans="1:14" ht="14.25">
      <c r="A250" s="59">
        <v>236</v>
      </c>
      <c r="B250" s="56"/>
      <c r="C250" s="57"/>
      <c r="D250" s="57"/>
      <c r="E250" s="58"/>
      <c r="F250" s="58"/>
      <c r="G250" s="56"/>
      <c r="H250" s="56"/>
      <c r="I250" s="57"/>
      <c r="J250" s="57"/>
      <c r="K250" s="57"/>
      <c r="L250" s="57"/>
      <c r="M250" s="56"/>
      <c r="N250" s="56"/>
    </row>
    <row r="251" spans="1:14" ht="14.25">
      <c r="A251" s="59">
        <v>237</v>
      </c>
      <c r="B251" s="56"/>
      <c r="C251" s="57"/>
      <c r="D251" s="57"/>
      <c r="E251" s="58"/>
      <c r="F251" s="58"/>
      <c r="G251" s="56"/>
      <c r="H251" s="56"/>
      <c r="I251" s="57"/>
      <c r="J251" s="57"/>
      <c r="K251" s="57"/>
      <c r="L251" s="57"/>
      <c r="M251" s="56"/>
      <c r="N251" s="56"/>
    </row>
    <row r="252" spans="1:14" ht="14.25">
      <c r="A252" s="59">
        <v>238</v>
      </c>
      <c r="B252" s="56"/>
      <c r="C252" s="57"/>
      <c r="D252" s="57"/>
      <c r="E252" s="58"/>
      <c r="F252" s="58"/>
      <c r="G252" s="56"/>
      <c r="H252" s="56"/>
      <c r="I252" s="57"/>
      <c r="J252" s="57"/>
      <c r="K252" s="57"/>
      <c r="L252" s="57"/>
      <c r="M252" s="56"/>
      <c r="N252" s="56"/>
    </row>
    <row r="253" spans="1:14" ht="14.25">
      <c r="A253" s="59">
        <v>239</v>
      </c>
      <c r="B253" s="56"/>
      <c r="C253" s="57"/>
      <c r="D253" s="57"/>
      <c r="E253" s="58"/>
      <c r="F253" s="58"/>
      <c r="G253" s="56"/>
      <c r="H253" s="56"/>
      <c r="I253" s="57"/>
      <c r="J253" s="57"/>
      <c r="K253" s="57"/>
      <c r="L253" s="57"/>
      <c r="M253" s="56"/>
      <c r="N253" s="56"/>
    </row>
    <row r="254" spans="1:14" ht="14.25">
      <c r="A254" s="59">
        <v>240</v>
      </c>
      <c r="B254" s="56"/>
      <c r="C254" s="57"/>
      <c r="D254" s="57"/>
      <c r="E254" s="58"/>
      <c r="F254" s="58"/>
      <c r="G254" s="56"/>
      <c r="H254" s="56"/>
      <c r="I254" s="57"/>
      <c r="J254" s="57"/>
      <c r="K254" s="57"/>
      <c r="L254" s="57"/>
      <c r="M254" s="56"/>
      <c r="N254" s="56"/>
    </row>
    <row r="255" spans="1:14" ht="14.25">
      <c r="A255" s="59">
        <v>241</v>
      </c>
      <c r="B255" s="56"/>
      <c r="C255" s="57"/>
      <c r="D255" s="57"/>
      <c r="E255" s="58"/>
      <c r="F255" s="58"/>
      <c r="G255" s="56"/>
      <c r="H255" s="56"/>
      <c r="I255" s="57"/>
      <c r="J255" s="57"/>
      <c r="K255" s="57"/>
      <c r="L255" s="57"/>
      <c r="M255" s="56"/>
      <c r="N255" s="56"/>
    </row>
    <row r="256" spans="1:14" ht="14.25">
      <c r="A256" s="59">
        <v>242</v>
      </c>
      <c r="B256" s="56"/>
      <c r="C256" s="57"/>
      <c r="D256" s="57"/>
      <c r="E256" s="58"/>
      <c r="F256" s="58"/>
      <c r="G256" s="56"/>
      <c r="H256" s="56"/>
      <c r="I256" s="57"/>
      <c r="J256" s="57"/>
      <c r="K256" s="57"/>
      <c r="L256" s="57"/>
      <c r="M256" s="56"/>
      <c r="N256" s="56"/>
    </row>
    <row r="257" spans="1:14" ht="14.25">
      <c r="A257" s="59">
        <v>243</v>
      </c>
      <c r="B257" s="56"/>
      <c r="C257" s="57"/>
      <c r="D257" s="57"/>
      <c r="E257" s="58"/>
      <c r="F257" s="58"/>
      <c r="G257" s="56"/>
      <c r="H257" s="56"/>
      <c r="I257" s="57"/>
      <c r="J257" s="57"/>
      <c r="K257" s="57"/>
      <c r="L257" s="57"/>
      <c r="M257" s="56"/>
      <c r="N257" s="56"/>
    </row>
    <row r="258" spans="1:14" ht="14.25">
      <c r="A258" s="59">
        <v>244</v>
      </c>
      <c r="B258" s="56"/>
      <c r="C258" s="57"/>
      <c r="D258" s="57"/>
      <c r="E258" s="58"/>
      <c r="F258" s="58"/>
      <c r="G258" s="56"/>
      <c r="H258" s="56"/>
      <c r="I258" s="57"/>
      <c r="J258" s="57"/>
      <c r="K258" s="57"/>
      <c r="L258" s="57"/>
      <c r="M258" s="56"/>
      <c r="N258" s="56"/>
    </row>
    <row r="259" spans="1:14" ht="14.25">
      <c r="A259" s="59">
        <v>245</v>
      </c>
      <c r="B259" s="56"/>
      <c r="C259" s="57"/>
      <c r="D259" s="57"/>
      <c r="E259" s="58"/>
      <c r="F259" s="58"/>
      <c r="G259" s="56"/>
      <c r="H259" s="56"/>
      <c r="I259" s="57"/>
      <c r="J259" s="57"/>
      <c r="K259" s="57"/>
      <c r="L259" s="57"/>
      <c r="M259" s="56"/>
      <c r="N259" s="56"/>
    </row>
    <row r="260" spans="1:14" ht="14.25">
      <c r="A260" s="59">
        <v>246</v>
      </c>
      <c r="B260" s="56"/>
      <c r="C260" s="57"/>
      <c r="D260" s="57"/>
      <c r="E260" s="58"/>
      <c r="F260" s="58"/>
      <c r="G260" s="56"/>
      <c r="H260" s="56"/>
      <c r="I260" s="57"/>
      <c r="J260" s="57"/>
      <c r="K260" s="57"/>
      <c r="L260" s="57"/>
      <c r="M260" s="56"/>
      <c r="N260" s="56"/>
    </row>
    <row r="261" spans="1:14" ht="14.25">
      <c r="A261" s="59">
        <v>247</v>
      </c>
      <c r="B261" s="56"/>
      <c r="C261" s="57"/>
      <c r="D261" s="57"/>
      <c r="E261" s="58"/>
      <c r="F261" s="58"/>
      <c r="G261" s="56"/>
      <c r="H261" s="56"/>
      <c r="I261" s="57"/>
      <c r="J261" s="57"/>
      <c r="K261" s="57"/>
      <c r="L261" s="57"/>
      <c r="M261" s="56"/>
      <c r="N261" s="56"/>
    </row>
    <row r="262" spans="1:14" ht="14.25">
      <c r="A262" s="59">
        <v>248</v>
      </c>
      <c r="B262" s="56"/>
      <c r="C262" s="57"/>
      <c r="D262" s="57"/>
      <c r="E262" s="58"/>
      <c r="F262" s="58"/>
      <c r="G262" s="56"/>
      <c r="H262" s="56"/>
      <c r="I262" s="57"/>
      <c r="J262" s="57"/>
      <c r="K262" s="57"/>
      <c r="L262" s="57"/>
      <c r="M262" s="56"/>
      <c r="N262" s="56"/>
    </row>
    <row r="263" spans="1:14" ht="14.25">
      <c r="A263" s="59">
        <v>249</v>
      </c>
      <c r="B263" s="56"/>
      <c r="C263" s="57"/>
      <c r="D263" s="57"/>
      <c r="E263" s="58"/>
      <c r="F263" s="58"/>
      <c r="G263" s="56"/>
      <c r="H263" s="56"/>
      <c r="I263" s="57"/>
      <c r="J263" s="57"/>
      <c r="K263" s="57"/>
      <c r="L263" s="57"/>
      <c r="M263" s="56"/>
      <c r="N263" s="56"/>
    </row>
    <row r="264" spans="1:14" ht="14.25">
      <c r="A264" s="59">
        <v>250</v>
      </c>
      <c r="B264" s="56"/>
      <c r="C264" s="57"/>
      <c r="D264" s="57"/>
      <c r="E264" s="58"/>
      <c r="F264" s="58"/>
      <c r="G264" s="56"/>
      <c r="H264" s="56"/>
      <c r="I264" s="57"/>
      <c r="J264" s="57"/>
      <c r="K264" s="57"/>
      <c r="L264" s="57"/>
      <c r="M264" s="56"/>
      <c r="N264" s="56"/>
    </row>
    <row r="265" spans="1:14" ht="14.25">
      <c r="A265" s="25"/>
      <c r="B265" s="25"/>
      <c r="C265" s="25"/>
      <c r="D265" s="25"/>
      <c r="E265" s="60"/>
      <c r="F265" s="25"/>
      <c r="G265" s="25"/>
      <c r="H265" s="25"/>
      <c r="I265" s="25"/>
      <c r="J265" s="25"/>
      <c r="K265" s="25"/>
      <c r="L265" s="25"/>
      <c r="M265" s="25"/>
      <c r="N265" s="25"/>
    </row>
    <row r="266" spans="1:14" ht="14.25">
      <c r="A266" s="25"/>
      <c r="B266" s="25"/>
      <c r="C266" s="25"/>
      <c r="D266" s="25"/>
      <c r="E266" s="60"/>
      <c r="F266" s="25"/>
      <c r="G266" s="25"/>
      <c r="H266" s="25"/>
      <c r="I266" s="25"/>
      <c r="J266" s="25"/>
      <c r="K266" s="25"/>
      <c r="L266" s="25"/>
      <c r="M266" s="25"/>
      <c r="N266" s="25"/>
    </row>
    <row r="267" spans="1:14" ht="14.25">
      <c r="A267" s="25"/>
      <c r="B267" s="25"/>
      <c r="C267" s="25"/>
      <c r="D267" s="25"/>
      <c r="E267" s="60"/>
      <c r="F267" s="25"/>
      <c r="G267" s="25"/>
      <c r="H267" s="25"/>
      <c r="I267" s="25"/>
      <c r="J267" s="25"/>
      <c r="K267" s="25"/>
      <c r="L267" s="25"/>
      <c r="M267" s="25"/>
      <c r="N267" s="25"/>
    </row>
    <row r="268" spans="1:14" ht="14.25">
      <c r="A268" s="25"/>
      <c r="B268" s="25"/>
      <c r="C268" s="25"/>
      <c r="D268" s="25"/>
      <c r="E268" s="60"/>
      <c r="F268" s="25"/>
      <c r="G268" s="25"/>
      <c r="H268" s="25"/>
      <c r="I268" s="25"/>
      <c r="J268" s="25"/>
      <c r="K268" s="25"/>
      <c r="L268" s="25"/>
      <c r="M268" s="25"/>
      <c r="N268" s="25"/>
    </row>
    <row r="269" spans="1:14" ht="14.25">
      <c r="A269" s="25"/>
      <c r="B269" s="25"/>
      <c r="C269" s="25"/>
      <c r="D269" s="25"/>
      <c r="E269" s="60"/>
      <c r="F269" s="25"/>
      <c r="G269" s="25"/>
      <c r="H269" s="25"/>
      <c r="I269" s="25"/>
      <c r="J269" s="25"/>
      <c r="K269" s="25"/>
      <c r="L269" s="25"/>
      <c r="M269" s="25"/>
      <c r="N269" s="25"/>
    </row>
    <row r="270" spans="1:14" ht="14.25">
      <c r="A270" s="25"/>
      <c r="B270" s="25"/>
      <c r="C270" s="25"/>
      <c r="D270" s="25"/>
      <c r="E270" s="60"/>
      <c r="F270" s="25"/>
      <c r="G270" s="25"/>
      <c r="H270" s="25"/>
      <c r="I270" s="25"/>
      <c r="J270" s="25"/>
      <c r="K270" s="25"/>
      <c r="L270" s="25"/>
      <c r="M270" s="25"/>
      <c r="N270" s="25"/>
    </row>
    <row r="271" spans="1:14" ht="14.25">
      <c r="A271" s="25"/>
      <c r="B271" s="25"/>
      <c r="C271" s="25"/>
      <c r="D271" s="25"/>
      <c r="E271" s="60"/>
      <c r="F271" s="25"/>
      <c r="G271" s="25"/>
      <c r="H271" s="25"/>
      <c r="I271" s="25"/>
      <c r="J271" s="25"/>
      <c r="K271" s="25"/>
      <c r="L271" s="25"/>
      <c r="M271" s="25"/>
      <c r="N271" s="25"/>
    </row>
    <row r="272" spans="1:14" ht="14.25">
      <c r="A272" s="25"/>
      <c r="B272" s="25"/>
      <c r="C272" s="25"/>
      <c r="D272" s="25"/>
      <c r="E272" s="60"/>
      <c r="F272" s="25"/>
      <c r="G272" s="25"/>
      <c r="H272" s="25"/>
      <c r="I272" s="25"/>
      <c r="J272" s="25"/>
      <c r="K272" s="25"/>
      <c r="L272" s="25"/>
      <c r="M272" s="25"/>
      <c r="N272" s="25"/>
    </row>
    <row r="273" spans="5:16" s="25" customFormat="1" ht="14.25">
      <c r="E273" s="60"/>
      <c r="P273" s="26"/>
    </row>
    <row r="274" spans="5:16" s="25" customFormat="1" ht="14.25">
      <c r="E274" s="60"/>
      <c r="P274" s="26"/>
    </row>
    <row r="275" spans="5:16" s="25" customFormat="1" ht="14.25">
      <c r="E275" s="60"/>
      <c r="P275" s="26"/>
    </row>
    <row r="276" spans="5:16" s="25" customFormat="1" ht="14.25">
      <c r="E276" s="60"/>
      <c r="P276" s="26"/>
    </row>
    <row r="277" spans="5:16" s="25" customFormat="1" ht="14.25">
      <c r="E277" s="60"/>
      <c r="P277" s="26"/>
    </row>
    <row r="278" spans="5:16" s="25" customFormat="1" ht="14.25">
      <c r="E278" s="60"/>
      <c r="P278" s="26"/>
    </row>
    <row r="279" spans="5:16" s="25" customFormat="1" ht="14.25">
      <c r="E279" s="60"/>
      <c r="P279" s="26"/>
    </row>
    <row r="280" spans="5:16" s="25" customFormat="1" ht="14.25">
      <c r="E280" s="60"/>
      <c r="P280" s="26"/>
    </row>
    <row r="281" spans="5:16" s="25" customFormat="1" ht="14.25">
      <c r="E281" s="60"/>
      <c r="P281" s="26"/>
    </row>
    <row r="282" spans="5:16" s="25" customFormat="1" ht="14.25">
      <c r="E282" s="60"/>
      <c r="P282" s="26"/>
    </row>
    <row r="283" spans="5:16" s="25" customFormat="1" ht="14.25">
      <c r="E283" s="60"/>
      <c r="P283" s="26"/>
    </row>
    <row r="284" spans="5:16" s="25" customFormat="1" ht="14.25">
      <c r="E284" s="60"/>
      <c r="P284" s="26"/>
    </row>
    <row r="285" spans="5:16" s="25" customFormat="1" ht="14.25">
      <c r="E285" s="60"/>
      <c r="P285" s="26"/>
    </row>
    <row r="286" spans="5:16" s="25" customFormat="1" ht="14.25">
      <c r="E286" s="60"/>
      <c r="P286" s="26"/>
    </row>
    <row r="287" spans="5:16" s="25" customFormat="1" ht="14.25">
      <c r="E287" s="60"/>
      <c r="P287" s="26"/>
    </row>
    <row r="288" spans="5:16" s="25" customFormat="1" ht="14.25">
      <c r="E288" s="60"/>
      <c r="P288" s="26"/>
    </row>
    <row r="289" spans="5:16" s="25" customFormat="1" ht="14.25">
      <c r="E289" s="60"/>
      <c r="P289" s="26"/>
    </row>
    <row r="290" spans="5:16" s="25" customFormat="1" ht="14.25">
      <c r="E290" s="60"/>
      <c r="P290" s="26"/>
    </row>
    <row r="291" spans="5:16" s="25" customFormat="1" ht="14.25">
      <c r="E291" s="60"/>
      <c r="P291" s="26"/>
    </row>
    <row r="292" spans="5:16" s="25" customFormat="1" ht="14.25">
      <c r="E292" s="60"/>
      <c r="P292" s="26"/>
    </row>
    <row r="293" spans="5:16" s="25" customFormat="1" ht="14.25">
      <c r="E293" s="60"/>
      <c r="P293" s="26"/>
    </row>
    <row r="294" spans="5:16" s="25" customFormat="1" ht="14.25">
      <c r="E294" s="60"/>
      <c r="P294" s="26"/>
    </row>
    <row r="295" spans="5:16" s="25" customFormat="1" ht="14.25">
      <c r="E295" s="60"/>
      <c r="P295" s="26"/>
    </row>
    <row r="296" spans="5:16" s="25" customFormat="1" ht="14.25">
      <c r="E296" s="60"/>
      <c r="P296" s="26"/>
    </row>
    <row r="297" spans="5:16" s="25" customFormat="1" ht="14.25">
      <c r="E297" s="60"/>
      <c r="P297" s="26"/>
    </row>
    <row r="298" spans="5:16" s="25" customFormat="1" ht="14.25">
      <c r="E298" s="60"/>
      <c r="P298" s="26"/>
    </row>
    <row r="299" spans="5:16" s="25" customFormat="1" ht="14.25">
      <c r="E299" s="60"/>
      <c r="P299" s="26"/>
    </row>
    <row r="300" spans="5:16" s="25" customFormat="1" ht="14.25">
      <c r="E300" s="60"/>
      <c r="P300" s="26"/>
    </row>
    <row r="301" spans="5:16" s="25" customFormat="1" ht="14.25">
      <c r="E301" s="60"/>
      <c r="P301" s="26"/>
    </row>
    <row r="302" spans="5:16" s="25" customFormat="1" ht="14.25">
      <c r="E302" s="60"/>
      <c r="P302" s="26"/>
    </row>
    <row r="303" spans="5:16" s="25" customFormat="1" ht="14.25">
      <c r="E303" s="60"/>
      <c r="P303" s="26"/>
    </row>
    <row r="304" spans="5:16" s="25" customFormat="1" ht="14.25">
      <c r="E304" s="60"/>
      <c r="P304" s="26"/>
    </row>
    <row r="305" spans="5:16" s="25" customFormat="1" ht="14.25">
      <c r="E305" s="60"/>
      <c r="P305" s="26"/>
    </row>
    <row r="306" spans="5:16" s="25" customFormat="1" ht="14.25">
      <c r="E306" s="60"/>
      <c r="P306" s="26"/>
    </row>
    <row r="307" spans="5:16" s="25" customFormat="1" ht="14.25">
      <c r="E307" s="60"/>
      <c r="P307" s="26"/>
    </row>
    <row r="308" spans="5:16" s="25" customFormat="1" ht="14.25">
      <c r="E308" s="60"/>
      <c r="P308" s="26"/>
    </row>
    <row r="309" spans="5:16" s="25" customFormat="1" ht="14.25">
      <c r="E309" s="60"/>
      <c r="P309" s="26"/>
    </row>
    <row r="310" spans="5:16" s="25" customFormat="1" ht="14.25">
      <c r="E310" s="60"/>
      <c r="P310" s="26"/>
    </row>
    <row r="311" spans="5:16" s="25" customFormat="1" ht="14.25">
      <c r="E311" s="60"/>
      <c r="P311" s="26"/>
    </row>
    <row r="312" spans="5:16" s="25" customFormat="1" ht="14.25">
      <c r="E312" s="60"/>
      <c r="P312" s="26"/>
    </row>
    <row r="313" spans="5:16" s="25" customFormat="1" ht="14.25">
      <c r="E313" s="60"/>
      <c r="P313" s="26"/>
    </row>
    <row r="314" spans="5:16" s="25" customFormat="1" ht="14.25">
      <c r="E314" s="60"/>
      <c r="P314" s="26"/>
    </row>
    <row r="315" spans="5:16" s="25" customFormat="1" ht="14.25">
      <c r="E315" s="60"/>
      <c r="P315" s="26"/>
    </row>
    <row r="316" spans="5:16" s="25" customFormat="1" ht="14.25">
      <c r="E316" s="60"/>
      <c r="P316" s="26"/>
    </row>
    <row r="317" spans="5:16" s="25" customFormat="1" ht="14.25">
      <c r="E317" s="60"/>
      <c r="P317" s="26"/>
    </row>
    <row r="318" spans="5:16" s="25" customFormat="1" ht="14.25">
      <c r="E318" s="60"/>
      <c r="P318" s="26"/>
    </row>
    <row r="319" spans="5:16" s="25" customFormat="1" ht="14.25">
      <c r="E319" s="60"/>
      <c r="P319" s="26"/>
    </row>
    <row r="320" spans="5:16" s="25" customFormat="1" ht="14.25">
      <c r="E320" s="60"/>
      <c r="P320" s="26"/>
    </row>
    <row r="321" spans="5:16" s="25" customFormat="1" ht="14.25">
      <c r="E321" s="60"/>
      <c r="P321" s="26"/>
    </row>
    <row r="322" spans="5:16" s="25" customFormat="1" ht="14.25">
      <c r="E322" s="60"/>
      <c r="P322" s="26"/>
    </row>
    <row r="323" spans="5:16" s="25" customFormat="1" ht="14.25">
      <c r="E323" s="60"/>
      <c r="P323" s="26"/>
    </row>
    <row r="324" spans="5:16" s="25" customFormat="1" ht="14.25">
      <c r="E324" s="60"/>
      <c r="P324" s="26"/>
    </row>
    <row r="325" spans="5:16" s="25" customFormat="1" ht="14.25">
      <c r="E325" s="60"/>
      <c r="P325" s="26"/>
    </row>
    <row r="326" spans="5:16" s="25" customFormat="1" ht="14.25">
      <c r="E326" s="60"/>
      <c r="P326" s="26"/>
    </row>
    <row r="327" spans="5:16" s="25" customFormat="1" ht="14.25">
      <c r="E327" s="60"/>
      <c r="P327" s="26"/>
    </row>
    <row r="328" spans="5:16" s="25" customFormat="1" ht="14.25">
      <c r="E328" s="60"/>
      <c r="P328" s="26"/>
    </row>
    <row r="329" spans="5:16" s="25" customFormat="1" ht="14.25">
      <c r="E329" s="60"/>
      <c r="P329" s="26"/>
    </row>
    <row r="330" spans="5:16" s="25" customFormat="1" ht="14.25">
      <c r="E330" s="60"/>
      <c r="P330" s="26"/>
    </row>
    <row r="331" spans="5:16" s="25" customFormat="1" ht="14.25">
      <c r="E331" s="60"/>
      <c r="P331" s="26"/>
    </row>
    <row r="332" spans="5:16" s="25" customFormat="1" ht="14.25">
      <c r="E332" s="60"/>
      <c r="P332" s="26"/>
    </row>
    <row r="333" spans="5:16" s="25" customFormat="1" ht="14.25">
      <c r="E333" s="60"/>
      <c r="P333" s="26"/>
    </row>
    <row r="334" spans="5:16" s="25" customFormat="1" ht="14.25">
      <c r="E334" s="60"/>
      <c r="P334" s="26"/>
    </row>
    <row r="335" spans="5:16" s="25" customFormat="1" ht="14.25">
      <c r="E335" s="60"/>
      <c r="P335" s="26"/>
    </row>
    <row r="336" spans="5:16" s="25" customFormat="1" ht="14.25">
      <c r="E336" s="60"/>
      <c r="P336" s="26"/>
    </row>
    <row r="337" spans="5:16" s="25" customFormat="1" ht="14.25">
      <c r="E337" s="60"/>
      <c r="P337" s="26"/>
    </row>
    <row r="338" spans="5:16" s="25" customFormat="1" ht="14.25">
      <c r="E338" s="60"/>
      <c r="P338" s="26"/>
    </row>
    <row r="339" spans="5:16" s="25" customFormat="1" ht="14.25">
      <c r="E339" s="60"/>
      <c r="P339" s="26"/>
    </row>
    <row r="340" spans="5:16" s="25" customFormat="1" ht="14.25">
      <c r="E340" s="60"/>
      <c r="P340" s="26"/>
    </row>
    <row r="341" spans="5:16" s="25" customFormat="1" ht="14.25">
      <c r="E341" s="60"/>
      <c r="P341" s="26"/>
    </row>
    <row r="342" spans="5:16" s="25" customFormat="1" ht="14.25">
      <c r="E342" s="60"/>
      <c r="P342" s="26"/>
    </row>
    <row r="343" spans="5:16" s="25" customFormat="1" ht="14.25">
      <c r="E343" s="60"/>
      <c r="P343" s="26"/>
    </row>
    <row r="344" spans="5:16" s="25" customFormat="1" ht="14.25">
      <c r="E344" s="60"/>
      <c r="P344" s="26"/>
    </row>
    <row r="345" spans="5:16" s="25" customFormat="1" ht="14.25">
      <c r="E345" s="60"/>
      <c r="P345" s="26"/>
    </row>
    <row r="346" spans="5:16" s="25" customFormat="1" ht="14.25">
      <c r="E346" s="60"/>
      <c r="P346" s="26"/>
    </row>
    <row r="347" spans="5:16" s="25" customFormat="1" ht="14.25">
      <c r="E347" s="60"/>
      <c r="P347" s="26"/>
    </row>
    <row r="348" spans="5:16" s="25" customFormat="1" ht="14.25">
      <c r="E348" s="60"/>
      <c r="P348" s="26"/>
    </row>
    <row r="349" spans="5:16" s="25" customFormat="1" ht="14.25">
      <c r="E349" s="60"/>
      <c r="P349" s="26"/>
    </row>
    <row r="350" spans="5:16" s="25" customFormat="1" ht="14.25">
      <c r="E350" s="60"/>
      <c r="P350" s="26"/>
    </row>
    <row r="351" spans="5:16" s="25" customFormat="1" ht="14.25">
      <c r="E351" s="60"/>
      <c r="P351" s="26"/>
    </row>
    <row r="352" spans="5:16" s="25" customFormat="1" ht="14.25">
      <c r="E352" s="60"/>
      <c r="P352" s="26"/>
    </row>
    <row r="353" spans="5:16" s="25" customFormat="1" ht="14.25">
      <c r="E353" s="60"/>
      <c r="P353" s="26"/>
    </row>
    <row r="354" spans="5:16" s="25" customFormat="1" ht="14.25">
      <c r="E354" s="60"/>
      <c r="P354" s="26"/>
    </row>
    <row r="355" spans="5:16" s="25" customFormat="1" ht="14.25">
      <c r="E355" s="60"/>
      <c r="P355" s="26"/>
    </row>
    <row r="356" spans="5:16" s="25" customFormat="1" ht="14.25">
      <c r="E356" s="60"/>
      <c r="P356" s="26"/>
    </row>
    <row r="357" spans="5:16" s="25" customFormat="1" ht="14.25">
      <c r="E357" s="60"/>
      <c r="P357" s="26"/>
    </row>
    <row r="358" spans="5:16" s="25" customFormat="1" ht="14.25">
      <c r="E358" s="60"/>
      <c r="P358" s="26"/>
    </row>
    <row r="359" spans="5:16" s="25" customFormat="1" ht="14.25">
      <c r="E359" s="60"/>
      <c r="P359" s="26"/>
    </row>
    <row r="360" spans="5:16" s="25" customFormat="1" ht="14.25">
      <c r="E360" s="60"/>
      <c r="P360" s="26"/>
    </row>
    <row r="361" spans="5:16" s="25" customFormat="1" ht="14.25">
      <c r="E361" s="60"/>
      <c r="P361" s="26"/>
    </row>
    <row r="362" spans="5:16" s="25" customFormat="1" ht="14.25">
      <c r="E362" s="60"/>
      <c r="P362" s="26"/>
    </row>
    <row r="363" spans="5:16" s="25" customFormat="1" ht="14.25">
      <c r="E363" s="60"/>
      <c r="P363" s="26"/>
    </row>
    <row r="364" spans="5:16" s="25" customFormat="1" ht="14.25">
      <c r="E364" s="60"/>
      <c r="P364" s="26"/>
    </row>
    <row r="365" spans="5:16" s="25" customFormat="1" ht="14.25">
      <c r="E365" s="60"/>
      <c r="P365" s="26"/>
    </row>
    <row r="366" spans="5:16" s="25" customFormat="1" ht="14.25">
      <c r="E366" s="60"/>
      <c r="P366" s="26"/>
    </row>
    <row r="367" spans="5:16" s="25" customFormat="1" ht="14.25">
      <c r="E367" s="60"/>
      <c r="P367" s="26"/>
    </row>
    <row r="368" spans="5:16" s="25" customFormat="1" ht="14.25">
      <c r="E368" s="60"/>
      <c r="P368" s="26"/>
    </row>
    <row r="369" spans="5:16" s="25" customFormat="1" ht="14.25">
      <c r="E369" s="60"/>
      <c r="P369" s="26"/>
    </row>
    <row r="370" spans="5:16" s="25" customFormat="1" ht="14.25">
      <c r="E370" s="60"/>
      <c r="P370" s="26"/>
    </row>
    <row r="371" spans="5:16" s="25" customFormat="1" ht="14.25">
      <c r="E371" s="60"/>
      <c r="P371" s="26"/>
    </row>
    <row r="372" spans="5:16" s="25" customFormat="1" ht="14.25">
      <c r="E372" s="60"/>
      <c r="P372" s="26"/>
    </row>
    <row r="373" spans="5:16" s="25" customFormat="1" ht="14.25">
      <c r="E373" s="60"/>
      <c r="P373" s="26"/>
    </row>
    <row r="374" spans="5:16" s="25" customFormat="1" ht="14.25">
      <c r="E374" s="60"/>
      <c r="P374" s="26"/>
    </row>
    <row r="375" spans="5:16" s="25" customFormat="1" ht="14.25">
      <c r="E375" s="60"/>
      <c r="P375" s="26"/>
    </row>
    <row r="376" spans="5:16" s="25" customFormat="1" ht="14.25">
      <c r="E376" s="60"/>
      <c r="P376" s="26"/>
    </row>
    <row r="377" spans="5:16" s="25" customFormat="1" ht="14.25">
      <c r="E377" s="60"/>
      <c r="P377" s="26"/>
    </row>
    <row r="378" spans="5:16" s="25" customFormat="1" ht="14.25">
      <c r="E378" s="60"/>
      <c r="P378" s="26"/>
    </row>
    <row r="379" spans="5:16" s="25" customFormat="1" ht="14.25">
      <c r="E379" s="60"/>
      <c r="P379" s="26"/>
    </row>
    <row r="380" spans="5:16" s="25" customFormat="1" ht="14.25">
      <c r="E380" s="60"/>
      <c r="P380" s="26"/>
    </row>
    <row r="381" spans="5:16" s="25" customFormat="1" ht="14.25">
      <c r="E381" s="60"/>
      <c r="P381" s="26"/>
    </row>
    <row r="382" spans="5:16" s="25" customFormat="1" ht="14.25">
      <c r="E382" s="60"/>
      <c r="P382" s="26"/>
    </row>
    <row r="383" spans="5:16" s="25" customFormat="1" ht="14.25">
      <c r="E383" s="60"/>
      <c r="P383" s="26"/>
    </row>
    <row r="384" spans="5:16" s="25" customFormat="1" ht="14.25">
      <c r="E384" s="60"/>
      <c r="P384" s="26"/>
    </row>
    <row r="385" spans="5:16" s="25" customFormat="1" ht="14.25">
      <c r="E385" s="60"/>
      <c r="P385" s="26"/>
    </row>
    <row r="386" spans="5:16" s="25" customFormat="1" ht="14.25">
      <c r="E386" s="60"/>
      <c r="P386" s="26"/>
    </row>
    <row r="387" spans="5:16" s="25" customFormat="1" ht="14.25">
      <c r="E387" s="60"/>
      <c r="P387" s="26"/>
    </row>
    <row r="388" spans="5:16" s="25" customFormat="1" ht="14.25">
      <c r="E388" s="60"/>
      <c r="P388" s="26"/>
    </row>
    <row r="389" spans="5:16" s="25" customFormat="1" ht="14.25">
      <c r="E389" s="60"/>
      <c r="P389" s="26"/>
    </row>
    <row r="390" spans="5:16" s="25" customFormat="1" ht="14.25">
      <c r="E390" s="60"/>
      <c r="P390" s="26"/>
    </row>
    <row r="391" spans="5:16" s="25" customFormat="1" ht="14.25">
      <c r="E391" s="60"/>
      <c r="P391" s="26"/>
    </row>
    <row r="392" spans="5:16" s="25" customFormat="1" ht="14.25">
      <c r="E392" s="60"/>
      <c r="P392" s="26"/>
    </row>
    <row r="393" spans="5:16" s="25" customFormat="1" ht="14.25">
      <c r="E393" s="60"/>
      <c r="P393" s="26"/>
    </row>
    <row r="394" spans="5:16" s="25" customFormat="1" ht="14.25">
      <c r="E394" s="60"/>
      <c r="P394" s="26"/>
    </row>
    <row r="395" spans="5:16" s="25" customFormat="1" ht="14.25">
      <c r="E395" s="60"/>
      <c r="P395" s="26"/>
    </row>
    <row r="396" spans="5:16" s="25" customFormat="1" ht="14.25">
      <c r="E396" s="60"/>
      <c r="P396" s="26"/>
    </row>
    <row r="397" spans="5:16" s="25" customFormat="1" ht="14.25">
      <c r="E397" s="60"/>
      <c r="P397" s="26"/>
    </row>
    <row r="398" spans="5:16" s="25" customFormat="1" ht="14.25">
      <c r="E398" s="60"/>
      <c r="P398" s="26"/>
    </row>
    <row r="399" spans="5:16" s="25" customFormat="1" ht="14.25">
      <c r="E399" s="60"/>
      <c r="P399" s="26"/>
    </row>
    <row r="400" spans="5:16" s="25" customFormat="1" ht="14.25">
      <c r="E400" s="60"/>
      <c r="P400" s="26"/>
    </row>
    <row r="401" spans="5:16" s="25" customFormat="1" ht="14.25">
      <c r="E401" s="60"/>
      <c r="P401" s="26"/>
    </row>
    <row r="402" spans="5:16" s="25" customFormat="1" ht="14.25">
      <c r="E402" s="60"/>
      <c r="P402" s="26"/>
    </row>
    <row r="403" spans="5:16" s="25" customFormat="1" ht="14.25">
      <c r="E403" s="60"/>
      <c r="P403" s="26"/>
    </row>
    <row r="404" spans="5:16" s="25" customFormat="1" ht="14.25">
      <c r="E404" s="60"/>
      <c r="P404" s="26"/>
    </row>
    <row r="405" spans="5:16" s="25" customFormat="1" ht="14.25">
      <c r="E405" s="60"/>
      <c r="P405" s="26"/>
    </row>
    <row r="406" spans="5:16" s="25" customFormat="1" ht="14.25">
      <c r="E406" s="60"/>
      <c r="P406" s="26"/>
    </row>
    <row r="407" spans="5:16" s="25" customFormat="1" ht="14.25">
      <c r="E407" s="60"/>
      <c r="P407" s="26"/>
    </row>
    <row r="408" spans="5:16" s="25" customFormat="1" ht="14.25">
      <c r="E408" s="60"/>
      <c r="P408" s="26"/>
    </row>
    <row r="409" spans="5:16" s="25" customFormat="1" ht="14.25">
      <c r="E409" s="60"/>
      <c r="P409" s="26"/>
    </row>
    <row r="410" spans="5:16" s="25" customFormat="1" ht="14.25">
      <c r="E410" s="60"/>
      <c r="P410" s="26"/>
    </row>
    <row r="411" spans="5:16" s="25" customFormat="1" ht="14.25">
      <c r="E411" s="60"/>
      <c r="P411" s="26"/>
    </row>
    <row r="412" spans="5:16" s="25" customFormat="1" ht="14.25">
      <c r="E412" s="60"/>
      <c r="P412" s="26"/>
    </row>
    <row r="413" spans="5:16" s="25" customFormat="1" ht="14.25">
      <c r="E413" s="60"/>
      <c r="P413" s="26"/>
    </row>
    <row r="414" spans="5:16" s="25" customFormat="1" ht="14.25">
      <c r="E414" s="60"/>
      <c r="P414" s="26"/>
    </row>
    <row r="415" spans="5:16" s="25" customFormat="1" ht="14.25">
      <c r="E415" s="60"/>
      <c r="P415" s="26"/>
    </row>
    <row r="416" spans="5:16" s="25" customFormat="1" ht="14.25">
      <c r="E416" s="60"/>
      <c r="P416" s="26"/>
    </row>
    <row r="417" spans="5:16" s="25" customFormat="1" ht="14.25">
      <c r="E417" s="60"/>
      <c r="P417" s="26"/>
    </row>
    <row r="418" spans="5:16" s="25" customFormat="1" ht="14.25">
      <c r="E418" s="60"/>
      <c r="P418" s="26"/>
    </row>
    <row r="419" spans="5:16" s="25" customFormat="1" ht="14.25">
      <c r="E419" s="60"/>
      <c r="P419" s="26"/>
    </row>
    <row r="420" spans="5:16" s="25" customFormat="1" ht="14.25">
      <c r="E420" s="60"/>
      <c r="P420" s="26"/>
    </row>
    <row r="421" spans="5:16" s="25" customFormat="1" ht="14.25">
      <c r="E421" s="60"/>
      <c r="P421" s="26"/>
    </row>
    <row r="422" spans="5:16" s="25" customFormat="1" ht="14.25">
      <c r="E422" s="60"/>
      <c r="P422" s="26"/>
    </row>
    <row r="423" spans="5:16" s="25" customFormat="1" ht="14.25">
      <c r="E423" s="60"/>
      <c r="P423" s="26"/>
    </row>
    <row r="424" spans="5:16" s="25" customFormat="1" ht="14.25">
      <c r="E424" s="60"/>
      <c r="P424" s="26"/>
    </row>
    <row r="425" spans="5:16" s="25" customFormat="1" ht="14.25">
      <c r="E425" s="60"/>
      <c r="P425" s="26"/>
    </row>
    <row r="426" spans="5:16" s="25" customFormat="1" ht="14.25">
      <c r="E426" s="60"/>
      <c r="P426" s="26"/>
    </row>
    <row r="427" spans="5:16" s="25" customFormat="1" ht="14.25">
      <c r="E427" s="60"/>
      <c r="P427" s="26"/>
    </row>
  </sheetData>
  <sheetProtection password="CC6D" sheet="1" objects="1" scenarios="1"/>
  <mergeCells count="25">
    <mergeCell ref="AT15:AT22"/>
    <mergeCell ref="L12:L13"/>
    <mergeCell ref="D5:I5"/>
    <mergeCell ref="A12:A13"/>
    <mergeCell ref="R1:BF1"/>
    <mergeCell ref="A1:N1"/>
    <mergeCell ref="D3:I3"/>
    <mergeCell ref="D4:I4"/>
    <mergeCell ref="D6:I6"/>
    <mergeCell ref="D7:I7"/>
    <mergeCell ref="J12:K12"/>
    <mergeCell ref="B12:B13"/>
    <mergeCell ref="G12:H12"/>
    <mergeCell ref="F12:F13"/>
    <mergeCell ref="N12:N13"/>
    <mergeCell ref="M12:M13"/>
    <mergeCell ref="D12:D13"/>
    <mergeCell ref="I12:I13"/>
    <mergeCell ref="B3:C3"/>
    <mergeCell ref="B4:C4"/>
    <mergeCell ref="B5:C5"/>
    <mergeCell ref="B6:C6"/>
    <mergeCell ref="B7:C7"/>
    <mergeCell ref="E12:E13"/>
    <mergeCell ref="C12:C13"/>
  </mergeCells>
  <dataValidations count="11">
    <dataValidation type="list" showInputMessage="1" showErrorMessage="1" prompt="введите данные из раскрывающегося в этой ячейки списка" error="введите данные из раскрывающегося в этой ячейки списка" sqref="F15:F264">
      <formula1>INDIRECT(E15)</formula1>
    </dataValidation>
    <dataValidation type="list" allowBlank="1" showInputMessage="1" showErrorMessage="1" prompt="введите данные из раскрывающегося в ячейке списка" error="введите данные из раскрывающегося в ячейке списка" sqref="L15:L264">
      <formula1>год_прохождения_курсов_ПК</formula1>
    </dataValidation>
    <dataValidation type="list" allowBlank="1" showInputMessage="1" showErrorMessage="1" prompt="введите данные из раскрывающегося в ячейке списка" error="введите данные из раскрывающегося в ячейке списка" sqref="M15:M264">
      <formula1>ученая_степень</formula1>
    </dataValidation>
    <dataValidation type="list" allowBlank="1" showInputMessage="1" showErrorMessage="1" prompt="введите данные из раскрывающегося в ячейке списка" error="введите данные из раскрывающегося в ячейке списка" sqref="N15:N264">
      <formula1>поощрения</formula1>
    </dataValidation>
    <dataValidation type="list" showInputMessage="1" showErrorMessage="1" prompt="введите данные из раскрывающегося в этой ячейке списка" error="введите данные из раскрывающегося в этой ячейке списка" sqref="I15:I264">
      <formula1>педагогический_стаж</formula1>
    </dataValidation>
    <dataValidation type="list" showInputMessage="1" showErrorMessage="1" prompt="введите данные из раскрывающегося в этой ячейке списка" error="введите данные из раскрывающегося в этой ячейке списка" sqref="J15:J264">
      <formula1>категория</formula1>
    </dataValidation>
    <dataValidation type="list" allowBlank="1" showInputMessage="1" showErrorMessage="1" prompt="введите данные из раскрывающегося в этой ячейке списка" error="введите данные из раскрывающегося в этой ячейке списка" sqref="K15:K264">
      <formula1>год_присвоения_категории</formula1>
    </dataValidation>
    <dataValidation type="list" showInputMessage="1" showErrorMessage="1" prompt="введите данные из раскрывающегося в этой ячейке списка" error="введите данные из раскрывающегося в этой ячейке списка" sqref="G15:G264">
      <formula1>$T$15:$T$18</formula1>
    </dataValidation>
    <dataValidation type="list" showInputMessage="1" showErrorMessage="1" prompt="введите данные из раскрывающегося в данной ячейке списка" error="введите данные из раскрывающегося в данной ячейке списка" sqref="C15:C264">
      <formula1>пол</formula1>
    </dataValidation>
    <dataValidation type="list" showInputMessage="1" showErrorMessage="1" prompt="введите данные из раскрывающегося в данной ячейке списка" error="введите данные из раскрывающегося в данной ячейке списка" sqref="D15:D264">
      <formula1>год_рождения</formula1>
    </dataValidation>
    <dataValidation type="list" allowBlank="1" showInputMessage="1" showErrorMessage="1" prompt="введите данные из раскрывающегося в данной ячейке списка" error="введите данные из раскрывающегося в данной ячейке списка" sqref="E15:E264">
      <formula1>$AN$37:$AP$37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48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7" width="12.625" style="3" customWidth="1"/>
    <col min="8" max="8" width="10.125" style="2" customWidth="1"/>
    <col min="9" max="9" width="10.125" style="1" customWidth="1"/>
    <col min="10" max="16" width="9.125" style="2" customWidth="1"/>
    <col min="17" max="16384" width="9.125" style="3" customWidth="1"/>
  </cols>
  <sheetData>
    <row r="1" spans="1:8" ht="15.75" customHeight="1">
      <c r="A1" s="64" t="s">
        <v>10</v>
      </c>
      <c r="B1" s="64"/>
      <c r="C1" s="64"/>
      <c r="D1" s="64"/>
      <c r="E1" s="64"/>
      <c r="F1" s="64"/>
      <c r="G1" s="64"/>
      <c r="H1" s="1"/>
    </row>
    <row r="2" spans="1:7" ht="15">
      <c r="A2" s="4"/>
      <c r="B2" s="4"/>
      <c r="C2" s="4"/>
      <c r="D2" s="4"/>
      <c r="E2" s="4"/>
      <c r="F2" s="4"/>
      <c r="G2" s="4"/>
    </row>
    <row r="3" spans="1:16" s="6" customFormat="1" ht="15" customHeight="1">
      <c r="A3" s="68" t="s">
        <v>11</v>
      </c>
      <c r="B3" s="69"/>
      <c r="C3" s="70"/>
      <c r="D3" s="77" t="s">
        <v>12</v>
      </c>
      <c r="E3" s="77"/>
      <c r="F3" s="77" t="s">
        <v>8</v>
      </c>
      <c r="G3" s="77"/>
      <c r="H3" s="1"/>
      <c r="I3" s="5"/>
      <c r="J3" s="5"/>
      <c r="K3" s="5"/>
      <c r="L3" s="5"/>
      <c r="M3" s="5"/>
      <c r="N3" s="5"/>
      <c r="O3" s="5"/>
      <c r="P3" s="5"/>
    </row>
    <row r="4" spans="1:16" s="6" customFormat="1" ht="15">
      <c r="A4" s="71"/>
      <c r="B4" s="72"/>
      <c r="C4" s="73"/>
      <c r="D4" s="77"/>
      <c r="E4" s="77"/>
      <c r="F4" s="7" t="s">
        <v>13</v>
      </c>
      <c r="G4" s="7" t="s">
        <v>14</v>
      </c>
      <c r="H4" s="1"/>
      <c r="I4" s="5"/>
      <c r="J4" s="5"/>
      <c r="K4" s="5"/>
      <c r="L4" s="5"/>
      <c r="M4" s="5"/>
      <c r="N4" s="5"/>
      <c r="O4" s="5"/>
      <c r="P4" s="5"/>
    </row>
    <row r="5" spans="1:9" ht="15" customHeight="1">
      <c r="A5" s="74" t="s">
        <v>176</v>
      </c>
      <c r="B5" s="75"/>
      <c r="C5" s="76"/>
      <c r="D5" s="78" t="s">
        <v>193</v>
      </c>
      <c r="E5" s="79"/>
      <c r="F5" s="8">
        <v>11</v>
      </c>
      <c r="G5" s="8">
        <v>4</v>
      </c>
      <c r="H5" s="1"/>
      <c r="I5" s="2" t="s">
        <v>31</v>
      </c>
    </row>
    <row r="6" spans="1:14" ht="15" customHeight="1">
      <c r="A6" s="74" t="s">
        <v>194</v>
      </c>
      <c r="B6" s="75"/>
      <c r="C6" s="76"/>
      <c r="D6" s="80" t="s">
        <v>195</v>
      </c>
      <c r="E6" s="80"/>
      <c r="F6" s="8">
        <v>3</v>
      </c>
      <c r="G6" s="8">
        <v>4</v>
      </c>
      <c r="H6" s="1"/>
      <c r="I6" s="83" t="s">
        <v>15</v>
      </c>
      <c r="J6" s="83"/>
      <c r="K6" s="83"/>
      <c r="L6" s="83"/>
      <c r="M6" s="83"/>
      <c r="N6" s="83"/>
    </row>
    <row r="7" spans="1:14" ht="15" customHeight="1" thickBot="1">
      <c r="A7" s="2"/>
      <c r="B7" s="2"/>
      <c r="C7" s="2"/>
      <c r="D7" s="2"/>
      <c r="E7" s="2"/>
      <c r="F7" s="2"/>
      <c r="G7" s="2"/>
      <c r="I7" s="83"/>
      <c r="J7" s="83"/>
      <c r="K7" s="83"/>
      <c r="L7" s="83"/>
      <c r="M7" s="83"/>
      <c r="N7" s="83"/>
    </row>
    <row r="8" spans="1:11" ht="15" customHeight="1">
      <c r="A8" s="65" t="s">
        <v>16</v>
      </c>
      <c r="B8" s="67" t="s">
        <v>17</v>
      </c>
      <c r="C8" s="65" t="s">
        <v>0</v>
      </c>
      <c r="D8" s="66"/>
      <c r="E8" s="66"/>
      <c r="F8" s="67"/>
      <c r="G8" s="81" t="s">
        <v>18</v>
      </c>
      <c r="H8" s="9"/>
      <c r="I8" s="2"/>
      <c r="J8" s="1"/>
      <c r="K8" s="1"/>
    </row>
    <row r="9" spans="1:11" ht="36.75" customHeight="1">
      <c r="A9" s="91"/>
      <c r="B9" s="92"/>
      <c r="C9" s="10" t="s">
        <v>19</v>
      </c>
      <c r="D9" s="12" t="s">
        <v>20</v>
      </c>
      <c r="E9" s="12" t="s">
        <v>21</v>
      </c>
      <c r="F9" s="11" t="s">
        <v>22</v>
      </c>
      <c r="G9" s="82"/>
      <c r="H9" s="9"/>
      <c r="I9" s="2"/>
      <c r="J9" s="1"/>
      <c r="K9" s="1"/>
    </row>
    <row r="10" spans="1:17" ht="15" customHeight="1" thickBot="1">
      <c r="A10" s="63">
        <f>COUNTA(Картотека!B15:B264)</f>
        <v>9</v>
      </c>
      <c r="B10" s="62">
        <f>COUNTIF(Картотека!C15:C250,"женский")</f>
        <v>9</v>
      </c>
      <c r="C10" s="13">
        <f>COUNTIF(Картотека!G15:G250,"высшее профессиональное")</f>
        <v>1</v>
      </c>
      <c r="D10" s="61">
        <f>COUNTIF(Картотека!G15:G250,"среднее профессиональное")</f>
        <v>6</v>
      </c>
      <c r="E10" s="61">
        <f>COUNTIF(Картотека!G15:G250,"начальное профессиональное")</f>
        <v>0</v>
      </c>
      <c r="F10" s="62">
        <f>A10-C10-D10-E10</f>
        <v>2</v>
      </c>
      <c r="G10" s="14">
        <f>COUNTIF(Картотека!L15:L250,"&gt;=2012")</f>
        <v>2</v>
      </c>
      <c r="I10" s="84" t="s">
        <v>172</v>
      </c>
      <c r="J10" s="84"/>
      <c r="K10" s="84"/>
      <c r="L10" s="84"/>
      <c r="M10" s="84"/>
      <c r="N10" s="84"/>
      <c r="O10" s="84"/>
      <c r="P10" s="84"/>
      <c r="Q10" s="15"/>
    </row>
    <row r="11" spans="1:17" ht="15" customHeight="1">
      <c r="A11" s="2"/>
      <c r="B11" s="2"/>
      <c r="C11" s="2"/>
      <c r="D11" s="2"/>
      <c r="E11" s="2"/>
      <c r="F11" s="2"/>
      <c r="G11" s="2"/>
      <c r="I11" s="84"/>
      <c r="J11" s="84"/>
      <c r="K11" s="84"/>
      <c r="L11" s="84"/>
      <c r="M11" s="84"/>
      <c r="N11" s="84"/>
      <c r="O11" s="84"/>
      <c r="P11" s="84"/>
      <c r="Q11" s="15"/>
    </row>
    <row r="12" spans="1:17" ht="15" customHeight="1">
      <c r="A12" s="16" t="s">
        <v>23</v>
      </c>
      <c r="B12" s="2">
        <f>A10-B10</f>
        <v>0</v>
      </c>
      <c r="C12" s="2"/>
      <c r="D12" s="17"/>
      <c r="E12" s="2"/>
      <c r="F12" s="2"/>
      <c r="G12" s="2"/>
      <c r="I12" s="84"/>
      <c r="J12" s="84"/>
      <c r="K12" s="84"/>
      <c r="L12" s="84"/>
      <c r="M12" s="84"/>
      <c r="N12" s="84"/>
      <c r="O12" s="84"/>
      <c r="P12" s="84"/>
      <c r="Q12" s="15"/>
    </row>
    <row r="13" spans="1:17" ht="15" customHeight="1">
      <c r="A13" s="16" t="s">
        <v>24</v>
      </c>
      <c r="B13" s="2">
        <f>B10</f>
        <v>9</v>
      </c>
      <c r="C13" s="2"/>
      <c r="D13" s="2"/>
      <c r="E13" s="2"/>
      <c r="F13" s="2"/>
      <c r="G13" s="2"/>
      <c r="I13" s="84"/>
      <c r="J13" s="84"/>
      <c r="K13" s="84"/>
      <c r="L13" s="84"/>
      <c r="M13" s="84"/>
      <c r="N13" s="84"/>
      <c r="O13" s="84"/>
      <c r="P13" s="84"/>
      <c r="Q13" s="15"/>
    </row>
    <row r="14" spans="1:17" ht="15" customHeight="1">
      <c r="A14" s="2"/>
      <c r="B14" s="2"/>
      <c r="C14" s="2"/>
      <c r="D14" s="2"/>
      <c r="E14" s="2"/>
      <c r="F14" s="2"/>
      <c r="G14" s="2"/>
      <c r="I14" s="18"/>
      <c r="J14" s="18"/>
      <c r="K14" s="18"/>
      <c r="L14" s="18"/>
      <c r="M14" s="18"/>
      <c r="N14" s="18"/>
      <c r="O14" s="18"/>
      <c r="P14" s="18"/>
      <c r="Q14" s="15"/>
    </row>
    <row r="15" spans="1:9" ht="15">
      <c r="A15" s="2"/>
      <c r="B15" s="2"/>
      <c r="C15" s="2"/>
      <c r="D15" s="2"/>
      <c r="E15" s="2"/>
      <c r="F15" s="2"/>
      <c r="G15" s="2"/>
      <c r="I15" s="9"/>
    </row>
    <row r="16" spans="1:9" ht="15">
      <c r="A16" s="2"/>
      <c r="B16" s="2"/>
      <c r="C16" s="2"/>
      <c r="D16" s="2"/>
      <c r="E16" s="2"/>
      <c r="F16" s="2"/>
      <c r="G16" s="2"/>
      <c r="I16" s="9"/>
    </row>
    <row r="17" spans="1:9" ht="15">
      <c r="A17" s="2"/>
      <c r="B17" s="2"/>
      <c r="C17" s="2"/>
      <c r="D17" s="2"/>
      <c r="E17" s="2"/>
      <c r="F17" s="2"/>
      <c r="G17" s="2"/>
      <c r="I17" s="9"/>
    </row>
    <row r="18" spans="1:9" ht="15">
      <c r="A18" s="2"/>
      <c r="B18" s="2"/>
      <c r="C18" s="2"/>
      <c r="D18" s="2"/>
      <c r="E18" s="2"/>
      <c r="F18" s="2"/>
      <c r="G18" s="2"/>
      <c r="I18" s="9"/>
    </row>
    <row r="19" spans="1:9" ht="15">
      <c r="A19" s="2"/>
      <c r="B19" s="2"/>
      <c r="C19" s="2"/>
      <c r="D19" s="2"/>
      <c r="E19" s="2"/>
      <c r="F19" s="2"/>
      <c r="G19" s="2"/>
      <c r="I19" s="9"/>
    </row>
    <row r="20" spans="1:9" ht="15">
      <c r="A20" s="2"/>
      <c r="B20" s="2"/>
      <c r="C20" s="2"/>
      <c r="D20" s="2"/>
      <c r="E20" s="2"/>
      <c r="F20" s="2"/>
      <c r="G20" s="2"/>
      <c r="H20" s="1"/>
      <c r="I20" s="9"/>
    </row>
    <row r="21" spans="1:9" ht="15">
      <c r="A21" s="2"/>
      <c r="B21" s="2"/>
      <c r="C21" s="2"/>
      <c r="D21" s="2"/>
      <c r="E21" s="2"/>
      <c r="F21" s="2"/>
      <c r="G21" s="2"/>
      <c r="H21" s="1"/>
      <c r="I21" s="9"/>
    </row>
    <row r="22" spans="1:16" s="19" customFormat="1" ht="15">
      <c r="A22" s="2"/>
      <c r="B22" s="2"/>
      <c r="C22" s="2"/>
      <c r="D22" s="2"/>
      <c r="E22" s="2"/>
      <c r="F22" s="2"/>
      <c r="G22" s="2"/>
      <c r="H22" s="1"/>
      <c r="I22" s="1"/>
      <c r="J22" s="1"/>
      <c r="K22" s="1"/>
      <c r="L22" s="1"/>
      <c r="M22" s="1"/>
      <c r="N22" s="1"/>
      <c r="O22" s="1"/>
      <c r="P22" s="1"/>
    </row>
    <row r="23" spans="1:7" ht="15.75" thickBot="1">
      <c r="A23" s="2"/>
      <c r="B23" s="2"/>
      <c r="C23" s="2"/>
      <c r="D23" s="2"/>
      <c r="E23" s="2"/>
      <c r="F23" s="2"/>
      <c r="G23" s="2"/>
    </row>
    <row r="24" spans="1:7" ht="15">
      <c r="A24" s="85" t="s">
        <v>1</v>
      </c>
      <c r="B24" s="86"/>
      <c r="C24" s="87"/>
      <c r="D24" s="88" t="s">
        <v>9</v>
      </c>
      <c r="E24" s="89"/>
      <c r="F24" s="89"/>
      <c r="G24" s="90"/>
    </row>
    <row r="25" spans="1:7" ht="15">
      <c r="A25" s="20" t="s">
        <v>2</v>
      </c>
      <c r="B25" s="21" t="s">
        <v>3</v>
      </c>
      <c r="C25" s="22" t="s">
        <v>4</v>
      </c>
      <c r="D25" s="20" t="s">
        <v>25</v>
      </c>
      <c r="E25" s="23" t="s">
        <v>26</v>
      </c>
      <c r="F25" s="23" t="s">
        <v>27</v>
      </c>
      <c r="G25" s="22" t="s">
        <v>28</v>
      </c>
    </row>
    <row r="26" spans="1:7" ht="15.75" thickBot="1">
      <c r="A26" s="63">
        <f>COUNTIF(Картотека!I15:I250,"&lt;3")</f>
        <v>0</v>
      </c>
      <c r="B26" s="61">
        <f>A10-A26-C26</f>
        <v>6</v>
      </c>
      <c r="C26" s="62">
        <f>COUNTIF(Картотека!I15:I250,"&gt;=20")</f>
        <v>3</v>
      </c>
      <c r="D26" s="63">
        <f>A10-G26-F26-E26</f>
        <v>1</v>
      </c>
      <c r="E26" s="61">
        <f>COUNTIF(Картотека!J15:J250,"вторая")</f>
        <v>4</v>
      </c>
      <c r="F26" s="61">
        <f>COUNTIF(Картотека!J15:J250,"первая")</f>
        <v>4</v>
      </c>
      <c r="G26" s="62">
        <f>COUNTIF(Картотека!J15:J250,"высшая")</f>
        <v>0</v>
      </c>
    </row>
    <row r="27" spans="1:7" ht="15">
      <c r="A27" s="2"/>
      <c r="B27" s="2"/>
      <c r="C27" s="2"/>
      <c r="D27" s="2"/>
      <c r="E27" s="2"/>
      <c r="F27" s="2"/>
      <c r="G27" s="2"/>
    </row>
    <row r="28" spans="1:7" ht="15">
      <c r="A28" s="2"/>
      <c r="B28" s="2"/>
      <c r="C28" s="2"/>
      <c r="D28" s="2"/>
      <c r="E28" s="2"/>
      <c r="F28" s="2"/>
      <c r="G28" s="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 customHeight="1">
      <c r="A42" s="2"/>
      <c r="B42" s="2"/>
      <c r="C42" s="24" t="s">
        <v>29</v>
      </c>
      <c r="D42" s="24" t="s">
        <v>30</v>
      </c>
      <c r="E42" s="24" t="s">
        <v>29</v>
      </c>
      <c r="F42" s="2">
        <f>G10</f>
        <v>2</v>
      </c>
      <c r="G42" s="2"/>
    </row>
    <row r="43" spans="1:7" ht="23.25">
      <c r="A43" s="2"/>
      <c r="B43" s="2"/>
      <c r="C43" s="2">
        <f>G10</f>
        <v>2</v>
      </c>
      <c r="D43" s="2">
        <f>A10-G10</f>
        <v>7</v>
      </c>
      <c r="E43" s="24" t="s">
        <v>30</v>
      </c>
      <c r="F43" s="2">
        <f>A10-G10</f>
        <v>7</v>
      </c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  <row r="47" spans="1:7" ht="15">
      <c r="A47" s="2"/>
      <c r="B47" s="2"/>
      <c r="C47" s="2"/>
      <c r="D47" s="2"/>
      <c r="E47" s="2"/>
      <c r="F47" s="2"/>
      <c r="G47" s="2"/>
    </row>
    <row r="48" spans="1:7" ht="15">
      <c r="A48" s="2"/>
      <c r="B48" s="2"/>
      <c r="C48" s="2"/>
      <c r="D48" s="2"/>
      <c r="E48" s="2"/>
      <c r="F48" s="2"/>
      <c r="G48" s="2"/>
    </row>
  </sheetData>
  <sheetProtection/>
  <mergeCells count="16">
    <mergeCell ref="I6:N7"/>
    <mergeCell ref="I10:P13"/>
    <mergeCell ref="A24:C24"/>
    <mergeCell ref="D24:G24"/>
    <mergeCell ref="A8:A9"/>
    <mergeCell ref="B8:B9"/>
    <mergeCell ref="A1:G1"/>
    <mergeCell ref="C8:F8"/>
    <mergeCell ref="A3:C4"/>
    <mergeCell ref="A5:C5"/>
    <mergeCell ref="A6:C6"/>
    <mergeCell ref="D3:E4"/>
    <mergeCell ref="D5:E5"/>
    <mergeCell ref="D6:E6"/>
    <mergeCell ref="G8:G9"/>
    <mergeCell ref="F3:G3"/>
  </mergeCells>
  <printOptions/>
  <pageMargins left="0.7" right="0.4270833333333333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</dc:creator>
  <cp:keywords/>
  <dc:description/>
  <cp:lastModifiedBy>User</cp:lastModifiedBy>
  <cp:lastPrinted>2005-05-24T11:50:17Z</cp:lastPrinted>
  <dcterms:created xsi:type="dcterms:W3CDTF">2004-10-05T10:34:19Z</dcterms:created>
  <dcterms:modified xsi:type="dcterms:W3CDTF">2012-10-29T11:47:37Z</dcterms:modified>
  <cp:category/>
  <cp:version/>
  <cp:contentType/>
  <cp:contentStatus/>
</cp:coreProperties>
</file>